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file bds\"/>
    </mc:Choice>
  </mc:AlternateContent>
  <bookViews>
    <workbookView xWindow="0" yWindow="0" windowWidth="20490" windowHeight="7755" activeTab="1"/>
  </bookViews>
  <sheets>
    <sheet name="VAY NH" sheetId="1" r:id="rId1"/>
    <sheet name="TT THEO TIẾN ĐỘ" sheetId="2" r:id="rId2"/>
  </sheets>
  <calcPr calcId="152511"/>
  <extLst>
    <ext uri="GoogleSheetsCustomDataVersion1">
      <go:sheetsCustomData xmlns:go="http://customooxmlschemas.google.com/" r:id="rId6" roundtripDataSignature="AMtx7mipD0cI3g+Wlu8cAgJVijxPg1mkPw=="/>
    </ext>
  </extLst>
</workbook>
</file>

<file path=xl/calcChain.xml><?xml version="1.0" encoding="utf-8"?>
<calcChain xmlns="http://schemas.openxmlformats.org/spreadsheetml/2006/main">
  <c r="E22" i="2" l="1"/>
  <c r="E20" i="2"/>
  <c r="E18" i="2"/>
  <c r="E16" i="2"/>
  <c r="E14" i="2"/>
  <c r="E12" i="2"/>
  <c r="E13" i="2" s="1"/>
  <c r="F10" i="2"/>
  <c r="F11" i="2" s="1"/>
  <c r="D8" i="2"/>
  <c r="D7" i="2"/>
  <c r="D6" i="2"/>
  <c r="E21" i="2" s="1"/>
  <c r="G11" i="1"/>
  <c r="G15" i="1" s="1"/>
  <c r="D7" i="1"/>
  <c r="E15" i="1" s="1"/>
  <c r="D6" i="1"/>
  <c r="E13" i="1" s="1"/>
  <c r="F22" i="2" l="1"/>
  <c r="F20" i="2"/>
  <c r="F18" i="2"/>
  <c r="F16" i="2"/>
  <c r="F14" i="2"/>
  <c r="F12" i="2"/>
  <c r="F21" i="2"/>
  <c r="F19" i="2"/>
  <c r="F17" i="2"/>
  <c r="F15" i="2"/>
  <c r="F13" i="2"/>
  <c r="E12" i="1"/>
  <c r="F14" i="1"/>
  <c r="F17" i="1" s="1"/>
  <c r="D8" i="1"/>
  <c r="G12" i="1"/>
  <c r="G14" i="1"/>
  <c r="E11" i="1"/>
  <c r="E17" i="1" s="1"/>
  <c r="E18" i="1" s="1"/>
  <c r="G13" i="1"/>
  <c r="E11" i="2"/>
  <c r="E24" i="2" s="1"/>
  <c r="E15" i="2"/>
  <c r="E17" i="2"/>
  <c r="E19" i="2"/>
</calcChain>
</file>

<file path=xl/sharedStrings.xml><?xml version="1.0" encoding="utf-8"?>
<sst xmlns="http://schemas.openxmlformats.org/spreadsheetml/2006/main" count="102" uniqueCount="64">
  <si>
    <t>TIẾN ĐỘ THANH TOÁN BOUTIQUE GW - VAY NGÂN HÀNG</t>
  </si>
  <si>
    <t xml:space="preserve">Thông tin căn </t>
  </si>
  <si>
    <t>KS4.3-06</t>
  </si>
  <si>
    <t>MÃ CĂN</t>
  </si>
  <si>
    <t>266,4</t>
  </si>
  <si>
    <t>DTĐ (m2)</t>
  </si>
  <si>
    <t>1,373,37</t>
  </si>
  <si>
    <t>DTXD (m2)</t>
  </si>
  <si>
    <t>GIÁ CHƯA VAT</t>
  </si>
  <si>
    <t>GIÁ GỒM VAT</t>
  </si>
  <si>
    <t>PBT (0,5%)</t>
  </si>
  <si>
    <t>GIÁ GỒM VAT &amp; PBT</t>
  </si>
  <si>
    <t>STT</t>
  </si>
  <si>
    <t>ĐỢT THANH TOÁN</t>
  </si>
  <si>
    <t>TỶ LỆ</t>
  </si>
  <si>
    <t>GHI CHÚ</t>
  </si>
  <si>
    <t>SỐ TIỀN KHÁCH THANH TOÁN</t>
  </si>
  <si>
    <t>SỐ TIỀN NH GIẢI NGÂN</t>
  </si>
  <si>
    <t>NGÀY THANH TOÁN</t>
  </si>
  <si>
    <t>Cọc lần 1</t>
  </si>
  <si>
    <t>Ngay khi ký TTDC</t>
  </si>
  <si>
    <t>Thanh toán lần 1</t>
  </si>
  <si>
    <t>10% giá gồm VAT &amp; 5% chưa VAT</t>
  </si>
  <si>
    <t xml:space="preserve">Ký HĐMB, 30 ngày kể từ ngày ký TTDC </t>
  </si>
  <si>
    <t>Thanh toán lần 2</t>
  </si>
  <si>
    <t>10% giá gồm VAT</t>
  </si>
  <si>
    <t>15 ngày kể từ ngày ký HĐMB</t>
  </si>
  <si>
    <t>Thanh toán lần 3</t>
  </si>
  <si>
    <t>5% giá gồm VAT</t>
  </si>
  <si>
    <t>30 ngày kể từ ngày ký HĐMB</t>
  </si>
  <si>
    <t>70% gồm VAT</t>
  </si>
  <si>
    <t>NH giải ngân, trong vòng 30 ngày kể từ ngày ký HĐMB</t>
  </si>
  <si>
    <t>Thanh toán lần 4</t>
  </si>
  <si>
    <t>VAT của 5% và 0,5% PBT</t>
  </si>
  <si>
    <t>Theo thông báo bàn giao CDT</t>
  </si>
  <si>
    <t>Thanh toán lần 5</t>
  </si>
  <si>
    <t>5% giá bán không gồm VAT - Khấu trừ từ giá trị TTĐC đảm bảo thực hiện HĐMB</t>
  </si>
  <si>
    <t>Theo thông báo CDT</t>
  </si>
  <si>
    <t>TỔNG CỘNG</t>
  </si>
  <si>
    <t xml:space="preserve">Bảng tính mang tính chất tham khảo - Bảng chính xác sẽ đượcPTT cung cấp khi ký thủ tục </t>
  </si>
  <si>
    <t>TIẾN ĐỘ THANH TOÁN BOUTIQUE GW THEO TIẾN ĐỘ CHUẨN</t>
  </si>
  <si>
    <t>SỐ TIỀN THANH TOÁN</t>
  </si>
  <si>
    <t>NGÀY DỰ KIẾN</t>
  </si>
  <si>
    <t>10% giá gồm VAT &amp; 5% giá chưa VAT</t>
  </si>
  <si>
    <t>Ký HĐMB , 30 ngày kể từ ngày ký TTDC</t>
  </si>
  <si>
    <t>15ngày kể từ ngày ký HĐMB</t>
  </si>
  <si>
    <t>80 ngày kể từ ngày ký HĐMB</t>
  </si>
  <si>
    <t>130 ngày kể từ ngày ký HĐMB</t>
  </si>
  <si>
    <t>Thanh toán lần 6</t>
  </si>
  <si>
    <t>180 ngày kể từ ngày ký HĐMB</t>
  </si>
  <si>
    <t>Thanh toán lần 7</t>
  </si>
  <si>
    <t>230 ngày kể từ ngày ký HĐMB</t>
  </si>
  <si>
    <t>Thanh toán lần 8</t>
  </si>
  <si>
    <t>280 ngày kể từ ngày ký HĐMB</t>
  </si>
  <si>
    <t>Thanh toán lần 9</t>
  </si>
  <si>
    <t>330 ngày kể từ ngày ký HĐMB</t>
  </si>
  <si>
    <t>Thanh toán lần 10</t>
  </si>
  <si>
    <t>380 ngày kể từ ngày ký HĐMB</t>
  </si>
  <si>
    <t>Thanh toán lần 11</t>
  </si>
  <si>
    <t>430 ngày kể từ ngày ký HĐMB</t>
  </si>
  <si>
    <t>Thanh toán lần 12</t>
  </si>
  <si>
    <t>25% giá gồm VAT, VAT của 5% và 0,5% PBT</t>
  </si>
  <si>
    <t>480 ngày kể từ ngày ký HĐMB. Nhận bàn giao</t>
  </si>
  <si>
    <t>Thanh toán lần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</si>
</sst>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₫_-;\-* #,##0\ _₫_-;_-* &quot;-&quot;\ _₫_-;_-@"/>
    <numFmt numFmtId="165" formatCode="[$-1010000]d/m/yyyy"/>
  </numFmts>
  <fonts count="13" x14ac:knownFonts="1">
    <font>
      <sz val="12"/>
      <color theme="1"/>
      <name val="Arial"/>
    </font>
    <font>
      <b/>
      <sz val="16"/>
      <color theme="1"/>
      <name val="Times New Roman"/>
    </font>
    <font>
      <sz val="12"/>
      <name val="Arial"/>
    </font>
    <font>
      <sz val="13"/>
      <color theme="1"/>
      <name val="Times New Roman"/>
    </font>
    <font>
      <b/>
      <sz val="22"/>
      <color rgb="FFFF0000"/>
      <name val="Times New Roman"/>
    </font>
    <font>
      <b/>
      <sz val="10"/>
      <color theme="1"/>
      <name val="Times New Roman"/>
    </font>
    <font>
      <sz val="10"/>
      <color theme="1"/>
      <name val="Times New Roman"/>
    </font>
    <font>
      <sz val="11"/>
      <color theme="1"/>
      <name val="Times New Roman"/>
    </font>
    <font>
      <b/>
      <sz val="11"/>
      <color theme="1"/>
      <name val="Times New Roman"/>
    </font>
    <font>
      <sz val="12"/>
      <color rgb="FFFF0000"/>
      <name val="Times New Roman"/>
    </font>
    <font>
      <b/>
      <sz val="13"/>
      <color theme="1"/>
      <name val="Times New Roman"/>
    </font>
    <font>
      <b/>
      <sz val="13"/>
      <color rgb="FFFF0000"/>
      <name val="Times New Roman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E2EFD9"/>
        <bgColor rgb="FFE2EFD9"/>
      </patternFill>
    </fill>
    <fill>
      <patternFill patternType="solid">
        <fgColor rgb="FFFFFF00"/>
        <bgColor rgb="FFFFFF00"/>
      </patternFill>
    </fill>
    <fill>
      <patternFill patternType="solid">
        <fgColor rgb="FFC5E0B3"/>
        <bgColor rgb="FFC5E0B3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3" fillId="0" borderId="0" xfId="0" applyFont="1" applyAlignment="1">
      <alignment vertical="center" wrapText="1"/>
    </xf>
    <xf numFmtId="0" fontId="5" fillId="4" borderId="7" xfId="0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 wrapText="1"/>
    </xf>
    <xf numFmtId="164" fontId="5" fillId="0" borderId="7" xfId="0" applyNumberFormat="1" applyFont="1" applyBorder="1" applyAlignment="1">
      <alignment horizontal="righ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164" fontId="6" fillId="0" borderId="7" xfId="0" applyNumberFormat="1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164" fontId="5" fillId="0" borderId="7" xfId="0" applyNumberFormat="1" applyFont="1" applyBorder="1" applyAlignment="1">
      <alignment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vertical="center" wrapText="1"/>
    </xf>
    <xf numFmtId="164" fontId="8" fillId="4" borderId="7" xfId="0" applyNumberFormat="1" applyFont="1" applyFill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164" fontId="1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vertical="center" wrapText="1"/>
    </xf>
    <xf numFmtId="14" fontId="10" fillId="0" borderId="0" xfId="0" applyNumberFormat="1" applyFont="1" applyAlignment="1">
      <alignment vertical="center" wrapText="1"/>
    </xf>
    <xf numFmtId="164" fontId="11" fillId="0" borderId="0" xfId="0" applyNumberFormat="1" applyFont="1" applyAlignment="1">
      <alignment vertical="center" wrapText="1"/>
    </xf>
    <xf numFmtId="14" fontId="11" fillId="0" borderId="0" xfId="0" applyNumberFormat="1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14" fontId="3" fillId="0" borderId="0" xfId="0" applyNumberFormat="1" applyFont="1" applyAlignment="1">
      <alignment vertical="center" wrapText="1"/>
    </xf>
    <xf numFmtId="164" fontId="6" fillId="0" borderId="0" xfId="0" applyNumberFormat="1" applyFont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3" xfId="0" applyFont="1" applyBorder="1" applyAlignment="1">
      <alignment vertical="center" wrapText="1"/>
    </xf>
    <xf numFmtId="164" fontId="6" fillId="0" borderId="13" xfId="0" applyNumberFormat="1" applyFont="1" applyBorder="1" applyAlignment="1">
      <alignment vertical="center" wrapText="1"/>
    </xf>
    <xf numFmtId="165" fontId="6" fillId="0" borderId="13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/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5" fillId="0" borderId="4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6" xfId="0" applyFont="1" applyBorder="1"/>
    <xf numFmtId="0" fontId="7" fillId="4" borderId="4" xfId="0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164" fontId="8" fillId="4" borderId="1" xfId="0" applyNumberFormat="1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0" borderId="8" xfId="0" applyFont="1" applyBorder="1"/>
    <xf numFmtId="0" fontId="0" fillId="0" borderId="0" xfId="0" applyFont="1" applyAlignment="1"/>
    <xf numFmtId="0" fontId="2" fillId="0" borderId="9" xfId="0" applyFont="1" applyBorder="1"/>
    <xf numFmtId="0" fontId="5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64" fontId="7" fillId="4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opLeftCell="A4" workbookViewId="0">
      <selection sqref="A1:G1"/>
    </sheetView>
  </sheetViews>
  <sheetFormatPr defaultColWidth="11.21875" defaultRowHeight="15" customHeight="1" x14ac:dyDescent="0.2"/>
  <cols>
    <col min="1" max="1" width="3.77734375" customWidth="1"/>
    <col min="2" max="2" width="11.77734375" customWidth="1"/>
    <col min="3" max="4" width="18.77734375" customWidth="1"/>
    <col min="5" max="5" width="14.21875" customWidth="1"/>
    <col min="6" max="6" width="14.88671875" customWidth="1"/>
    <col min="7" max="7" width="10.77734375" customWidth="1"/>
    <col min="8" max="26" width="10.6640625" customWidth="1"/>
  </cols>
  <sheetData>
    <row r="1" spans="1:26" ht="24.75" customHeight="1" x14ac:dyDescent="0.2">
      <c r="A1" s="44" t="s">
        <v>0</v>
      </c>
      <c r="B1" s="33"/>
      <c r="C1" s="33"/>
      <c r="D1" s="33"/>
      <c r="E1" s="33"/>
      <c r="F1" s="33"/>
      <c r="G1" s="34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2">
      <c r="A2" s="45" t="s">
        <v>1</v>
      </c>
      <c r="B2" s="36"/>
      <c r="C2" s="37"/>
      <c r="D2" s="2" t="s">
        <v>2</v>
      </c>
      <c r="E2" s="49" t="s">
        <v>3</v>
      </c>
      <c r="F2" s="33"/>
      <c r="G2" s="34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9.5" customHeight="1" x14ac:dyDescent="0.2">
      <c r="A3" s="46"/>
      <c r="B3" s="47"/>
      <c r="C3" s="48"/>
      <c r="D3" s="3" t="s">
        <v>4</v>
      </c>
      <c r="E3" s="32" t="s">
        <v>5</v>
      </c>
      <c r="F3" s="33"/>
      <c r="G3" s="34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9.5" customHeight="1" x14ac:dyDescent="0.2">
      <c r="A4" s="46"/>
      <c r="B4" s="47"/>
      <c r="C4" s="48"/>
      <c r="D4" s="3" t="s">
        <v>6</v>
      </c>
      <c r="E4" s="32" t="s">
        <v>7</v>
      </c>
      <c r="F4" s="33"/>
      <c r="G4" s="34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2">
      <c r="A5" s="46"/>
      <c r="B5" s="47"/>
      <c r="C5" s="48"/>
      <c r="D5" s="4">
        <v>36892643060</v>
      </c>
      <c r="E5" s="32" t="s">
        <v>8</v>
      </c>
      <c r="F5" s="33"/>
      <c r="G5" s="34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9.5" customHeight="1" x14ac:dyDescent="0.2">
      <c r="A6" s="46"/>
      <c r="B6" s="47"/>
      <c r="C6" s="48"/>
      <c r="D6" s="4">
        <f>D5*1.1</f>
        <v>40581907366</v>
      </c>
      <c r="E6" s="32" t="s">
        <v>9</v>
      </c>
      <c r="F6" s="33"/>
      <c r="G6" s="34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9.5" customHeight="1" x14ac:dyDescent="0.2">
      <c r="A7" s="46"/>
      <c r="B7" s="47"/>
      <c r="C7" s="48"/>
      <c r="D7" s="4">
        <f>D5*0.5%</f>
        <v>184463215.30000001</v>
      </c>
      <c r="E7" s="32" t="s">
        <v>10</v>
      </c>
      <c r="F7" s="33"/>
      <c r="G7" s="34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9.5" customHeight="1" x14ac:dyDescent="0.2">
      <c r="A8" s="39"/>
      <c r="B8" s="40"/>
      <c r="C8" s="41"/>
      <c r="D8" s="4">
        <f>D6+D7</f>
        <v>40766370581.300003</v>
      </c>
      <c r="E8" s="35" t="s">
        <v>11</v>
      </c>
      <c r="F8" s="36"/>
      <c r="G8" s="3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.75" customHeight="1" x14ac:dyDescent="0.2">
      <c r="A9" s="5" t="s">
        <v>12</v>
      </c>
      <c r="B9" s="5" t="s">
        <v>13</v>
      </c>
      <c r="C9" s="5" t="s">
        <v>14</v>
      </c>
      <c r="D9" s="5" t="s">
        <v>15</v>
      </c>
      <c r="E9" s="5" t="s">
        <v>16</v>
      </c>
      <c r="F9" s="5" t="s">
        <v>17</v>
      </c>
      <c r="G9" s="5" t="s">
        <v>18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.75" customHeight="1" x14ac:dyDescent="0.2">
      <c r="A10" s="7">
        <v>1</v>
      </c>
      <c r="B10" s="8" t="s">
        <v>19</v>
      </c>
      <c r="C10" s="9">
        <v>1000000000</v>
      </c>
      <c r="D10" s="10" t="s">
        <v>20</v>
      </c>
      <c r="E10" s="9">
        <v>1000000000</v>
      </c>
      <c r="F10" s="11"/>
      <c r="G10" s="12">
        <v>44378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.75" customHeight="1" x14ac:dyDescent="0.2">
      <c r="A11" s="7">
        <v>2</v>
      </c>
      <c r="B11" s="10" t="s">
        <v>21</v>
      </c>
      <c r="C11" s="10" t="s">
        <v>22</v>
      </c>
      <c r="D11" s="10" t="s">
        <v>23</v>
      </c>
      <c r="E11" s="9">
        <f>10%*D6+D5*5%-E10</f>
        <v>4902822889.6000004</v>
      </c>
      <c r="F11" s="13"/>
      <c r="G11" s="12">
        <f t="shared" ref="G11:G12" si="0">G10+30</f>
        <v>44408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 x14ac:dyDescent="0.2">
      <c r="A12" s="7">
        <v>3</v>
      </c>
      <c r="B12" s="10" t="s">
        <v>24</v>
      </c>
      <c r="C12" s="10" t="s">
        <v>25</v>
      </c>
      <c r="D12" s="10" t="s">
        <v>26</v>
      </c>
      <c r="E12" s="9">
        <f>10%*$D$6</f>
        <v>4058190736.6000004</v>
      </c>
      <c r="F12" s="9"/>
      <c r="G12" s="12">
        <f t="shared" si="0"/>
        <v>44438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.75" customHeight="1" x14ac:dyDescent="0.2">
      <c r="A13" s="7">
        <v>4</v>
      </c>
      <c r="B13" s="10" t="s">
        <v>27</v>
      </c>
      <c r="C13" s="10" t="s">
        <v>28</v>
      </c>
      <c r="D13" s="10" t="s">
        <v>29</v>
      </c>
      <c r="E13" s="9">
        <f>5%*$D$6</f>
        <v>2029095368.3000002</v>
      </c>
      <c r="F13" s="9"/>
      <c r="G13" s="12">
        <f>G11+60</f>
        <v>44468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 x14ac:dyDescent="0.2">
      <c r="A14" s="7">
        <v>5</v>
      </c>
      <c r="B14" s="10" t="s">
        <v>27</v>
      </c>
      <c r="C14" s="10" t="s">
        <v>30</v>
      </c>
      <c r="D14" s="10" t="s">
        <v>31</v>
      </c>
      <c r="E14" s="10"/>
      <c r="F14" s="9">
        <f>70%*$D$6</f>
        <v>28407335156.199997</v>
      </c>
      <c r="G14" s="12">
        <f>G11+60</f>
        <v>44468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.75" customHeight="1" x14ac:dyDescent="0.2">
      <c r="A15" s="7">
        <v>6</v>
      </c>
      <c r="B15" s="10" t="s">
        <v>32</v>
      </c>
      <c r="C15" s="10" t="s">
        <v>33</v>
      </c>
      <c r="D15" s="10" t="s">
        <v>34</v>
      </c>
      <c r="E15" s="9">
        <f>10%*5%*D5+D7</f>
        <v>368926430.60000002</v>
      </c>
      <c r="F15" s="9"/>
      <c r="G15" s="12">
        <f>G11+720</f>
        <v>45128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9.75" customHeight="1" x14ac:dyDescent="0.2">
      <c r="A16" s="7">
        <v>7</v>
      </c>
      <c r="B16" s="10" t="s">
        <v>35</v>
      </c>
      <c r="C16" s="10" t="s">
        <v>36</v>
      </c>
      <c r="D16" s="10" t="s">
        <v>37</v>
      </c>
      <c r="E16" s="9"/>
      <c r="F16" s="9"/>
      <c r="G16" s="12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.75" customHeight="1" x14ac:dyDescent="0.2">
      <c r="A17" s="38" t="s">
        <v>38</v>
      </c>
      <c r="B17" s="36"/>
      <c r="C17" s="36"/>
      <c r="D17" s="37"/>
      <c r="E17" s="14">
        <f t="shared" ref="E17:F17" si="1">SUM(E10:E15)</f>
        <v>12359035425.1</v>
      </c>
      <c r="F17" s="14">
        <f t="shared" si="1"/>
        <v>28407335156.199997</v>
      </c>
      <c r="G17" s="12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.75" customHeight="1" x14ac:dyDescent="0.2">
      <c r="A18" s="39"/>
      <c r="B18" s="40"/>
      <c r="C18" s="40"/>
      <c r="D18" s="41"/>
      <c r="E18" s="42">
        <f>E17+F17</f>
        <v>40766370581.299995</v>
      </c>
      <c r="F18" s="34"/>
      <c r="G18" s="12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.75" customHeight="1" x14ac:dyDescent="0.2">
      <c r="A19" s="43" t="s">
        <v>39</v>
      </c>
      <c r="B19" s="33"/>
      <c r="C19" s="33"/>
      <c r="D19" s="33"/>
      <c r="E19" s="33"/>
      <c r="F19" s="33"/>
      <c r="G19" s="3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6.75" customHeight="1" x14ac:dyDescent="0.2">
      <c r="A20" s="15"/>
      <c r="B20" s="15"/>
      <c r="C20" s="15"/>
      <c r="D20" s="15"/>
      <c r="E20" s="16"/>
      <c r="F20" s="16"/>
      <c r="G20" s="15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 customHeight="1" x14ac:dyDescent="0.2">
      <c r="A21" s="17"/>
      <c r="B21" s="18"/>
      <c r="C21" s="15"/>
      <c r="D21" s="1"/>
      <c r="E21" s="19"/>
      <c r="F21" s="19"/>
      <c r="G21" s="20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 customHeight="1" x14ac:dyDescent="0.2">
      <c r="A22" s="17"/>
      <c r="B22" s="1"/>
      <c r="C22" s="1"/>
      <c r="D22" s="1"/>
      <c r="E22" s="21"/>
      <c r="F22" s="21"/>
      <c r="G22" s="22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 x14ac:dyDescent="0.2">
      <c r="A23" s="17"/>
      <c r="B23" s="1"/>
      <c r="C23" s="1"/>
      <c r="D23" s="1"/>
      <c r="E23" s="23"/>
      <c r="F23" s="23"/>
      <c r="G23" s="2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 x14ac:dyDescent="0.2">
      <c r="A24" s="17"/>
      <c r="B24" s="1"/>
      <c r="C24" s="1"/>
      <c r="D24" s="1"/>
      <c r="E24" s="23"/>
      <c r="F24" s="23"/>
      <c r="G24" s="2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9" customHeight="1" x14ac:dyDescent="0.2">
      <c r="A25" s="17"/>
      <c r="B25" s="1"/>
      <c r="C25" s="1"/>
      <c r="D25" s="1"/>
      <c r="E25" s="23"/>
      <c r="F25" s="23"/>
      <c r="G25" s="2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46.5" customHeight="1" x14ac:dyDescent="0.2">
      <c r="A26" s="17"/>
      <c r="B26" s="1"/>
      <c r="C26" s="1"/>
      <c r="D26" s="1"/>
      <c r="E26" s="23"/>
      <c r="F26" s="23"/>
      <c r="G26" s="2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">
      <c r="A27" s="17"/>
      <c r="B27" s="1"/>
      <c r="C27" s="1"/>
      <c r="D27" s="1"/>
      <c r="E27" s="19"/>
      <c r="F27" s="19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6.5" customHeight="1" x14ac:dyDescent="0.2">
      <c r="A28" s="17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6.5" customHeight="1" x14ac:dyDescent="0.2">
      <c r="A29" s="17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2">
      <c r="A30" s="17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">
      <c r="A31" s="17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2">
      <c r="A32" s="17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2">
      <c r="A33" s="17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2">
      <c r="A34" s="17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2">
      <c r="A35" s="17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2">
      <c r="A36" s="17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">
      <c r="A37" s="17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">
      <c r="A38" s="17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2">
      <c r="A39" s="17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2">
      <c r="A40" s="17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2">
      <c r="A41" s="17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 x14ac:dyDescent="0.2">
      <c r="A42" s="17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2">
      <c r="A43" s="17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2">
      <c r="A44" s="17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2">
      <c r="A45" s="17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2">
      <c r="A46" s="17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2">
      <c r="A47" s="17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2">
      <c r="A48" s="17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2">
      <c r="A49" s="17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2">
      <c r="A50" s="17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2">
      <c r="A51" s="17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2">
      <c r="A52" s="17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2">
      <c r="A53" s="17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2">
      <c r="A54" s="17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2">
      <c r="A55" s="17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2">
      <c r="A56" s="17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 x14ac:dyDescent="0.2">
      <c r="A57" s="17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2">
      <c r="A58" s="17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2">
      <c r="A59" s="17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2">
      <c r="A60" s="17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x14ac:dyDescent="0.2">
      <c r="A61" s="17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2">
      <c r="A62" s="17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2">
      <c r="A63" s="17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2">
      <c r="A64" s="17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2">
      <c r="A65" s="17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2">
      <c r="A66" s="17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2">
      <c r="A67" s="17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2">
      <c r="A68" s="17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2">
      <c r="A69" s="17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2">
      <c r="A70" s="17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2">
      <c r="A71" s="17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2">
      <c r="A72" s="17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2">
      <c r="A73" s="17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2">
      <c r="A74" s="17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2">
      <c r="A75" s="17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2">
      <c r="A76" s="17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2">
      <c r="A77" s="17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2">
      <c r="A78" s="17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2">
      <c r="A79" s="17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2">
      <c r="A80" s="17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2">
      <c r="A81" s="17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2">
      <c r="A82" s="17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2">
      <c r="A83" s="17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2">
      <c r="A84" s="17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2">
      <c r="A85" s="17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2">
      <c r="A86" s="17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2">
      <c r="A87" s="17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2">
      <c r="A88" s="17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2">
      <c r="A89" s="17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2">
      <c r="A90" s="1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2">
      <c r="A91" s="1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2">
      <c r="A92" s="1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2">
      <c r="A93" s="1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2">
      <c r="A94" s="17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2">
      <c r="A95" s="17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2">
      <c r="A96" s="17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2">
      <c r="A97" s="17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2">
      <c r="A98" s="17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2">
      <c r="A99" s="17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2">
      <c r="A100" s="17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2">
      <c r="A101" s="17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2">
      <c r="A102" s="17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2">
      <c r="A103" s="17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2">
      <c r="A104" s="17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2">
      <c r="A105" s="17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2">
      <c r="A106" s="17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2">
      <c r="A107" s="17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2">
      <c r="A108" s="17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2">
      <c r="A109" s="17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2">
      <c r="A110" s="17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2">
      <c r="A111" s="17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2">
      <c r="A112" s="17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2">
      <c r="A113" s="17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">
      <c r="A114" s="17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2">
      <c r="A115" s="17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2">
      <c r="A116" s="17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2">
      <c r="A117" s="17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2">
      <c r="A118" s="17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2">
      <c r="A119" s="17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2">
      <c r="A120" s="17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2">
      <c r="A121" s="17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2">
      <c r="A122" s="17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2">
      <c r="A123" s="17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2">
      <c r="A124" s="17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2">
      <c r="A125" s="17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2">
      <c r="A126" s="17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2">
      <c r="A127" s="17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2">
      <c r="A128" s="17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2">
      <c r="A129" s="17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2">
      <c r="A130" s="17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2">
      <c r="A131" s="17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2">
      <c r="A132" s="17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2">
      <c r="A133" s="17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2">
      <c r="A134" s="17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2">
      <c r="A135" s="17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2">
      <c r="A136" s="17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2">
      <c r="A137" s="17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2">
      <c r="A138" s="17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2">
      <c r="A139" s="17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2">
      <c r="A140" s="17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2">
      <c r="A141" s="17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2">
      <c r="A142" s="17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2">
      <c r="A143" s="17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2">
      <c r="A144" s="17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2">
      <c r="A145" s="17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2">
      <c r="A146" s="17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2">
      <c r="A147" s="17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2">
      <c r="A148" s="17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2">
      <c r="A149" s="17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2">
      <c r="A150" s="17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2">
      <c r="A151" s="17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2">
      <c r="A152" s="17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2">
      <c r="A153" s="17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2">
      <c r="A154" s="17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2">
      <c r="A155" s="17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2">
      <c r="A156" s="17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2">
      <c r="A157" s="17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2">
      <c r="A158" s="17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2">
      <c r="A159" s="17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2">
      <c r="A160" s="17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2">
      <c r="A161" s="17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2">
      <c r="A162" s="17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2">
      <c r="A163" s="17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2">
      <c r="A164" s="17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2">
      <c r="A165" s="17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2">
      <c r="A166" s="17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2">
      <c r="A167" s="17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2">
      <c r="A168" s="17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2">
      <c r="A169" s="17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2">
      <c r="A170" s="17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2">
      <c r="A171" s="17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2">
      <c r="A172" s="17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2">
      <c r="A173" s="17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2">
      <c r="A174" s="17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2">
      <c r="A175" s="17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2">
      <c r="A176" s="17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2">
      <c r="A177" s="17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2">
      <c r="A178" s="17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2">
      <c r="A179" s="17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2">
      <c r="A180" s="17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2">
      <c r="A181" s="17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2">
      <c r="A182" s="17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2">
      <c r="A183" s="17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2">
      <c r="A184" s="17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2">
      <c r="A185" s="17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2">
      <c r="A186" s="17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2">
      <c r="A187" s="17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2">
      <c r="A188" s="17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2">
      <c r="A189" s="17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2">
      <c r="A190" s="17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2">
      <c r="A191" s="17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2">
      <c r="A192" s="17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2">
      <c r="A193" s="17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2">
      <c r="A194" s="17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2">
      <c r="A195" s="17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2">
      <c r="A196" s="17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2">
      <c r="A197" s="17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2">
      <c r="A198" s="17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2">
      <c r="A199" s="17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2">
      <c r="A200" s="17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2">
      <c r="A201" s="17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2">
      <c r="A202" s="17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2">
      <c r="A203" s="17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2">
      <c r="A204" s="17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2">
      <c r="A205" s="17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2">
      <c r="A206" s="17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2">
      <c r="A207" s="17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2">
      <c r="A208" s="17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2">
      <c r="A209" s="17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2">
      <c r="A210" s="17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2">
      <c r="A211" s="17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2">
      <c r="A212" s="17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2">
      <c r="A213" s="17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2">
      <c r="A214" s="17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2">
      <c r="A215" s="17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2">
      <c r="A216" s="17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2">
      <c r="A217" s="17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2">
      <c r="A218" s="17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6.5" customHeight="1" x14ac:dyDescent="0.2">
      <c r="A219" s="17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2">
      <c r="A220" s="17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2">
      <c r="A221" s="17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2">
      <c r="A222" s="17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2">
      <c r="A223" s="17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2">
      <c r="A224" s="17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2">
      <c r="A225" s="17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2">
      <c r="A226" s="17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2">
      <c r="A227" s="17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2">
      <c r="A228" s="17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2">
      <c r="A229" s="17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2">
      <c r="A230" s="17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6.5" customHeight="1" x14ac:dyDescent="0.2">
      <c r="A231" s="17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2">
      <c r="A232" s="17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2">
      <c r="A233" s="17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2">
      <c r="A234" s="17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2">
      <c r="A235" s="17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2">
      <c r="A236" s="17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2">
      <c r="A237" s="17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2">
      <c r="A238" s="17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2">
      <c r="A239" s="17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2">
      <c r="A240" s="17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2">
      <c r="A241" s="17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2">
      <c r="A242" s="17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2">
      <c r="A243" s="17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2">
      <c r="A244" s="17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2">
      <c r="A245" s="17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2">
      <c r="A246" s="17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2">
      <c r="A247" s="17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2">
      <c r="A248" s="17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2">
      <c r="A249" s="17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2">
      <c r="A250" s="17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2">
      <c r="A251" s="17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2">
      <c r="A252" s="17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2">
      <c r="A253" s="17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2">
      <c r="A254" s="17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2">
      <c r="A255" s="17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2">
      <c r="A256" s="17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2">
      <c r="A257" s="17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2">
      <c r="A258" s="17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2">
      <c r="A259" s="17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2">
      <c r="A260" s="17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2">
      <c r="A261" s="17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2">
      <c r="A262" s="17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2">
      <c r="A263" s="17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2">
      <c r="A264" s="17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2">
      <c r="A265" s="17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2">
      <c r="A266" s="17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2">
      <c r="A267" s="17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2">
      <c r="A268" s="17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2">
      <c r="A269" s="17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2">
      <c r="A270" s="17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2">
      <c r="A271" s="17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2">
      <c r="A272" s="17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2">
      <c r="A273" s="17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2">
      <c r="A274" s="17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2">
      <c r="A275" s="17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2">
      <c r="A276" s="17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2">
      <c r="A277" s="17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2">
      <c r="A278" s="17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2">
      <c r="A279" s="17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2">
      <c r="A280" s="17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2">
      <c r="A281" s="17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2">
      <c r="A282" s="17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2">
      <c r="A283" s="17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2">
      <c r="A284" s="17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2">
      <c r="A285" s="17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2">
      <c r="A286" s="17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2">
      <c r="A287" s="17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2">
      <c r="A288" s="17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2">
      <c r="A289" s="17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2">
      <c r="A290" s="17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2">
      <c r="A291" s="17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2">
      <c r="A292" s="17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2">
      <c r="A293" s="17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2">
      <c r="A294" s="17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2">
      <c r="A295" s="17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2">
      <c r="A296" s="17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2">
      <c r="A297" s="17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2">
      <c r="A298" s="17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2">
      <c r="A299" s="17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2">
      <c r="A300" s="17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2">
      <c r="A301" s="17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2">
      <c r="A302" s="17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2">
      <c r="A303" s="17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2">
      <c r="A304" s="17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2">
      <c r="A305" s="17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2">
      <c r="A306" s="17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2">
      <c r="A307" s="17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2">
      <c r="A308" s="17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2">
      <c r="A309" s="17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2">
      <c r="A310" s="17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2">
      <c r="A311" s="17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2">
      <c r="A312" s="17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2">
      <c r="A313" s="17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2">
      <c r="A314" s="17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2">
      <c r="A315" s="17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2">
      <c r="A316" s="17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2">
      <c r="A317" s="17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2">
      <c r="A318" s="17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2">
      <c r="A319" s="17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2">
      <c r="A320" s="17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2">
      <c r="A321" s="17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2">
      <c r="A322" s="17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2">
      <c r="A323" s="17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2">
      <c r="A324" s="17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2">
      <c r="A325" s="17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2">
      <c r="A326" s="17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2">
      <c r="A327" s="17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2">
      <c r="A328" s="17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2">
      <c r="A329" s="17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2">
      <c r="A330" s="17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2">
      <c r="A331" s="17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2">
      <c r="A332" s="17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2">
      <c r="A333" s="17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2">
      <c r="A334" s="17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2">
      <c r="A335" s="17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2">
      <c r="A336" s="17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2">
      <c r="A337" s="17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2">
      <c r="A338" s="17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2">
      <c r="A339" s="17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2">
      <c r="A340" s="17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2">
      <c r="A341" s="17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2">
      <c r="A342" s="17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2">
      <c r="A343" s="17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2">
      <c r="A344" s="17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2">
      <c r="A345" s="17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2">
      <c r="A346" s="17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2">
      <c r="A347" s="17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2">
      <c r="A348" s="17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2">
      <c r="A349" s="17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2">
      <c r="A350" s="17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2">
      <c r="A351" s="17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2">
      <c r="A352" s="17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2">
      <c r="A353" s="17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2">
      <c r="A354" s="17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2">
      <c r="A355" s="17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2">
      <c r="A356" s="17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2">
      <c r="A357" s="17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2">
      <c r="A358" s="17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2">
      <c r="A359" s="17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2">
      <c r="A360" s="17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2">
      <c r="A361" s="17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2">
      <c r="A362" s="17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2">
      <c r="A363" s="17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2">
      <c r="A364" s="17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2">
      <c r="A365" s="17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2">
      <c r="A366" s="17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2">
      <c r="A367" s="17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2">
      <c r="A368" s="17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2">
      <c r="A369" s="17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2">
      <c r="A370" s="17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2">
      <c r="A371" s="17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2">
      <c r="A372" s="17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2">
      <c r="A373" s="17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2">
      <c r="A374" s="17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2">
      <c r="A375" s="17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2">
      <c r="A376" s="17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2">
      <c r="A377" s="17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2">
      <c r="A378" s="17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2">
      <c r="A379" s="17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2">
      <c r="A380" s="17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2">
      <c r="A381" s="17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2">
      <c r="A382" s="17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2">
      <c r="A383" s="17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2">
      <c r="A384" s="17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2">
      <c r="A385" s="17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2">
      <c r="A386" s="17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2">
      <c r="A387" s="17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2">
      <c r="A388" s="17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2">
      <c r="A389" s="17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2">
      <c r="A390" s="17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2">
      <c r="A391" s="17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2">
      <c r="A392" s="17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2">
      <c r="A393" s="17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2">
      <c r="A394" s="17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2">
      <c r="A395" s="17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2">
      <c r="A396" s="17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2">
      <c r="A397" s="17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2">
      <c r="A398" s="17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2">
      <c r="A399" s="17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2">
      <c r="A400" s="17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2">
      <c r="A401" s="17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2">
      <c r="A402" s="17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2">
      <c r="A403" s="17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2">
      <c r="A404" s="17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2">
      <c r="A405" s="17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2">
      <c r="A406" s="17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2">
      <c r="A407" s="17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2">
      <c r="A408" s="17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2">
      <c r="A409" s="17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2">
      <c r="A410" s="17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2">
      <c r="A411" s="17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2">
      <c r="A412" s="17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2">
      <c r="A413" s="17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2">
      <c r="A414" s="17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2">
      <c r="A415" s="17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2">
      <c r="A416" s="17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2">
      <c r="A417" s="17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2">
      <c r="A418" s="17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2">
      <c r="A419" s="17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2">
      <c r="A420" s="17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2">
      <c r="A421" s="17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2">
      <c r="A422" s="17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2">
      <c r="A423" s="17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2">
      <c r="A424" s="17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2">
      <c r="A425" s="17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2">
      <c r="A426" s="17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2">
      <c r="A427" s="17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2">
      <c r="A428" s="17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2">
      <c r="A429" s="17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2">
      <c r="A430" s="17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2">
      <c r="A431" s="17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2">
      <c r="A432" s="17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2">
      <c r="A433" s="17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2">
      <c r="A434" s="17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2">
      <c r="A435" s="17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2">
      <c r="A436" s="17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2">
      <c r="A437" s="17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2">
      <c r="A438" s="17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2">
      <c r="A439" s="17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2">
      <c r="A440" s="17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2">
      <c r="A441" s="17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2">
      <c r="A442" s="17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2">
      <c r="A443" s="17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2">
      <c r="A444" s="17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2">
      <c r="A445" s="17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2">
      <c r="A446" s="17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2">
      <c r="A447" s="17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2">
      <c r="A448" s="17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2">
      <c r="A449" s="17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2">
      <c r="A450" s="17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2">
      <c r="A451" s="17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2">
      <c r="A452" s="17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2">
      <c r="A453" s="17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2">
      <c r="A454" s="17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2">
      <c r="A455" s="17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2">
      <c r="A456" s="17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2">
      <c r="A457" s="17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2">
      <c r="A458" s="17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2">
      <c r="A459" s="17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2">
      <c r="A460" s="17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2">
      <c r="A461" s="17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2">
      <c r="A462" s="17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2">
      <c r="A463" s="17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2">
      <c r="A464" s="17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2">
      <c r="A465" s="17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2">
      <c r="A466" s="17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2">
      <c r="A467" s="17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2">
      <c r="A468" s="17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2">
      <c r="A469" s="17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2">
      <c r="A470" s="17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2">
      <c r="A471" s="17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2">
      <c r="A472" s="17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2">
      <c r="A473" s="17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2">
      <c r="A474" s="17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2">
      <c r="A475" s="17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2">
      <c r="A476" s="17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2">
      <c r="A477" s="17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2">
      <c r="A478" s="17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2">
      <c r="A479" s="17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2">
      <c r="A480" s="17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2">
      <c r="A481" s="17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2">
      <c r="A482" s="17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2">
      <c r="A483" s="17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2">
      <c r="A484" s="17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2">
      <c r="A485" s="17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2">
      <c r="A486" s="17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2">
      <c r="A487" s="17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2">
      <c r="A488" s="17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2">
      <c r="A489" s="17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2">
      <c r="A490" s="17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2">
      <c r="A491" s="17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2">
      <c r="A492" s="17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2">
      <c r="A493" s="17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2">
      <c r="A494" s="17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2">
      <c r="A495" s="17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2">
      <c r="A496" s="17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2">
      <c r="A497" s="17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2">
      <c r="A498" s="17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2">
      <c r="A499" s="17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2">
      <c r="A500" s="17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2">
      <c r="A501" s="17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2">
      <c r="A502" s="17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2">
      <c r="A503" s="17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2">
      <c r="A504" s="17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2">
      <c r="A505" s="17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2">
      <c r="A506" s="17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2">
      <c r="A507" s="17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2">
      <c r="A508" s="17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2">
      <c r="A509" s="17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2">
      <c r="A510" s="17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2">
      <c r="A511" s="17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2">
      <c r="A512" s="17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2">
      <c r="A513" s="17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2">
      <c r="A514" s="17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2">
      <c r="A515" s="17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2">
      <c r="A516" s="17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2">
      <c r="A517" s="17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2">
      <c r="A518" s="17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2">
      <c r="A519" s="17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2">
      <c r="A520" s="17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2">
      <c r="A521" s="17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2">
      <c r="A522" s="17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2">
      <c r="A523" s="17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2">
      <c r="A524" s="17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2">
      <c r="A525" s="17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2">
      <c r="A526" s="17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2">
      <c r="A527" s="17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2">
      <c r="A528" s="17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2">
      <c r="A529" s="17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2">
      <c r="A530" s="17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2">
      <c r="A531" s="17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2">
      <c r="A532" s="17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2">
      <c r="A533" s="17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2">
      <c r="A534" s="17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2">
      <c r="A535" s="17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2">
      <c r="A536" s="17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2">
      <c r="A537" s="17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2">
      <c r="A538" s="17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2">
      <c r="A539" s="17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2">
      <c r="A540" s="17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2">
      <c r="A541" s="17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2">
      <c r="A542" s="17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2">
      <c r="A543" s="17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2">
      <c r="A544" s="17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2">
      <c r="A545" s="17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2">
      <c r="A546" s="17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2">
      <c r="A547" s="17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2">
      <c r="A548" s="17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2">
      <c r="A549" s="17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2">
      <c r="A550" s="17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2">
      <c r="A551" s="17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2">
      <c r="A552" s="17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2">
      <c r="A553" s="17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2">
      <c r="A554" s="17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2">
      <c r="A555" s="17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2">
      <c r="A556" s="17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2">
      <c r="A557" s="17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2">
      <c r="A558" s="17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2">
      <c r="A559" s="17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2">
      <c r="A560" s="17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2">
      <c r="A561" s="17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2">
      <c r="A562" s="17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2">
      <c r="A563" s="17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2">
      <c r="A564" s="17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2">
      <c r="A565" s="17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2">
      <c r="A566" s="17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2">
      <c r="A567" s="17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2">
      <c r="A568" s="17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2">
      <c r="A569" s="17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2">
      <c r="A570" s="17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2">
      <c r="A571" s="17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2">
      <c r="A572" s="17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2">
      <c r="A573" s="17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2">
      <c r="A574" s="17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2">
      <c r="A575" s="17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2">
      <c r="A576" s="17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2">
      <c r="A577" s="17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2">
      <c r="A578" s="17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2">
      <c r="A579" s="17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2">
      <c r="A580" s="17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2">
      <c r="A581" s="17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2">
      <c r="A582" s="17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2">
      <c r="A583" s="17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2">
      <c r="A584" s="17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2">
      <c r="A585" s="17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2">
      <c r="A586" s="17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2">
      <c r="A587" s="17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2">
      <c r="A588" s="17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2">
      <c r="A589" s="17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2">
      <c r="A590" s="17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2">
      <c r="A591" s="17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2">
      <c r="A592" s="17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2">
      <c r="A593" s="17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2">
      <c r="A594" s="17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2">
      <c r="A595" s="17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2">
      <c r="A596" s="17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2">
      <c r="A597" s="17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2">
      <c r="A598" s="17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2">
      <c r="A599" s="17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2">
      <c r="A600" s="17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2">
      <c r="A601" s="17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2">
      <c r="A602" s="17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2">
      <c r="A603" s="17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2">
      <c r="A604" s="17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2">
      <c r="A605" s="17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2">
      <c r="A606" s="17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2">
      <c r="A607" s="17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2">
      <c r="A608" s="17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2">
      <c r="A609" s="17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2">
      <c r="A610" s="17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2">
      <c r="A611" s="17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2">
      <c r="A612" s="17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2">
      <c r="A613" s="17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2">
      <c r="A614" s="17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2">
      <c r="A615" s="17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2">
      <c r="A616" s="17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2">
      <c r="A617" s="17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2">
      <c r="A618" s="17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2">
      <c r="A619" s="17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2">
      <c r="A620" s="17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2">
      <c r="A621" s="17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2">
      <c r="A622" s="17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2">
      <c r="A623" s="17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2">
      <c r="A624" s="17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2">
      <c r="A625" s="17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2">
      <c r="A626" s="17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2">
      <c r="A627" s="17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2">
      <c r="A628" s="17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2">
      <c r="A629" s="17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2">
      <c r="A630" s="17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2">
      <c r="A631" s="17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2">
      <c r="A632" s="17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2">
      <c r="A633" s="17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2">
      <c r="A634" s="17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2">
      <c r="A635" s="17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2">
      <c r="A636" s="17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2">
      <c r="A637" s="17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2">
      <c r="A638" s="17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2">
      <c r="A639" s="17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2">
      <c r="A640" s="17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2">
      <c r="A641" s="17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2">
      <c r="A642" s="17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2">
      <c r="A643" s="17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2">
      <c r="A644" s="17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2">
      <c r="A645" s="17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2">
      <c r="A646" s="17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2">
      <c r="A647" s="17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2">
      <c r="A648" s="17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2">
      <c r="A649" s="17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2">
      <c r="A650" s="17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2">
      <c r="A651" s="17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2">
      <c r="A652" s="17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2">
      <c r="A653" s="17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2">
      <c r="A654" s="17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2">
      <c r="A655" s="17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2">
      <c r="A656" s="17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2">
      <c r="A657" s="17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2">
      <c r="A658" s="17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2">
      <c r="A659" s="17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2">
      <c r="A660" s="17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2">
      <c r="A661" s="17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2">
      <c r="A662" s="17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2">
      <c r="A663" s="17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2">
      <c r="A664" s="17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2">
      <c r="A665" s="17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2">
      <c r="A666" s="17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2">
      <c r="A667" s="17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2">
      <c r="A668" s="17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2">
      <c r="A669" s="17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2">
      <c r="A670" s="17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2">
      <c r="A671" s="17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2">
      <c r="A672" s="17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2">
      <c r="A673" s="17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2">
      <c r="A674" s="17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2">
      <c r="A675" s="17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2">
      <c r="A676" s="17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2">
      <c r="A677" s="17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2">
      <c r="A678" s="17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2">
      <c r="A679" s="17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2">
      <c r="A680" s="17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2">
      <c r="A681" s="17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2">
      <c r="A682" s="17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2">
      <c r="A683" s="17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2">
      <c r="A684" s="17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2">
      <c r="A685" s="17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2">
      <c r="A686" s="17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2">
      <c r="A687" s="17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2">
      <c r="A688" s="17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2">
      <c r="A689" s="17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2">
      <c r="A690" s="17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2">
      <c r="A691" s="17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2">
      <c r="A692" s="17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2">
      <c r="A693" s="17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2">
      <c r="A694" s="17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2">
      <c r="A695" s="17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2">
      <c r="A696" s="17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2">
      <c r="A697" s="17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2">
      <c r="A698" s="17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2">
      <c r="A699" s="17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2">
      <c r="A700" s="17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2">
      <c r="A701" s="17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2">
      <c r="A702" s="17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2">
      <c r="A703" s="17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2">
      <c r="A704" s="17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2">
      <c r="A705" s="17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2">
      <c r="A706" s="17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2">
      <c r="A707" s="17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2">
      <c r="A708" s="17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2">
      <c r="A709" s="17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2">
      <c r="A710" s="17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2">
      <c r="A711" s="17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2">
      <c r="A712" s="17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2">
      <c r="A713" s="17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2">
      <c r="A714" s="17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2">
      <c r="A715" s="17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2">
      <c r="A716" s="17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2">
      <c r="A717" s="17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2">
      <c r="A718" s="17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2">
      <c r="A719" s="17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2">
      <c r="A720" s="17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2">
      <c r="A721" s="17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2">
      <c r="A722" s="17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2">
      <c r="A723" s="17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2">
      <c r="A724" s="17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2">
      <c r="A725" s="17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2">
      <c r="A726" s="17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2">
      <c r="A727" s="17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2">
      <c r="A728" s="17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2">
      <c r="A729" s="17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2">
      <c r="A730" s="17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2">
      <c r="A731" s="17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2">
      <c r="A732" s="17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2">
      <c r="A733" s="17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2">
      <c r="A734" s="17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2">
      <c r="A735" s="17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2">
      <c r="A736" s="17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2">
      <c r="A737" s="17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2">
      <c r="A738" s="17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2">
      <c r="A739" s="17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2">
      <c r="A740" s="17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2">
      <c r="A741" s="17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2">
      <c r="A742" s="17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2">
      <c r="A743" s="17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2">
      <c r="A744" s="17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2">
      <c r="A745" s="17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2">
      <c r="A746" s="17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2">
      <c r="A747" s="17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2">
      <c r="A748" s="17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2">
      <c r="A749" s="17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2">
      <c r="A750" s="17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2">
      <c r="A751" s="17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2">
      <c r="A752" s="17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2">
      <c r="A753" s="17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2">
      <c r="A754" s="17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2">
      <c r="A755" s="17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2">
      <c r="A756" s="17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2">
      <c r="A757" s="17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2">
      <c r="A758" s="17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2">
      <c r="A759" s="17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2">
      <c r="A760" s="17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2">
      <c r="A761" s="17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2">
      <c r="A762" s="17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2">
      <c r="A763" s="17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2">
      <c r="A764" s="17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2">
      <c r="A765" s="17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2">
      <c r="A766" s="17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2">
      <c r="A767" s="17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2">
      <c r="A768" s="17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2">
      <c r="A769" s="17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2">
      <c r="A770" s="17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2">
      <c r="A771" s="17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2">
      <c r="A772" s="17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2">
      <c r="A773" s="17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2">
      <c r="A774" s="17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2">
      <c r="A775" s="17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2">
      <c r="A776" s="17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2">
      <c r="A777" s="17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2">
      <c r="A778" s="17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2">
      <c r="A779" s="17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2">
      <c r="A780" s="17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2">
      <c r="A781" s="17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2">
      <c r="A782" s="17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2">
      <c r="A783" s="17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2">
      <c r="A784" s="17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2">
      <c r="A785" s="17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2">
      <c r="A786" s="17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2">
      <c r="A787" s="17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2">
      <c r="A788" s="17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2">
      <c r="A789" s="17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2">
      <c r="A790" s="17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2">
      <c r="A791" s="17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2">
      <c r="A792" s="17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2">
      <c r="A793" s="17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2">
      <c r="A794" s="17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2">
      <c r="A795" s="17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2">
      <c r="A796" s="17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2">
      <c r="A797" s="17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2">
      <c r="A798" s="17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2">
      <c r="A799" s="17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2">
      <c r="A800" s="17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2">
      <c r="A801" s="17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2">
      <c r="A802" s="17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2">
      <c r="A803" s="17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2">
      <c r="A804" s="17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2">
      <c r="A805" s="17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2">
      <c r="A806" s="17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2">
      <c r="A807" s="17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2">
      <c r="A808" s="17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2">
      <c r="A809" s="17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2">
      <c r="A810" s="17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2">
      <c r="A811" s="17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2">
      <c r="A812" s="17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2">
      <c r="A813" s="17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2">
      <c r="A814" s="17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2">
      <c r="A815" s="17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2">
      <c r="A816" s="17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2">
      <c r="A817" s="17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2">
      <c r="A818" s="17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2">
      <c r="A819" s="17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2">
      <c r="A820" s="17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2">
      <c r="A821" s="17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2">
      <c r="A822" s="17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2">
      <c r="A823" s="17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2">
      <c r="A824" s="17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2">
      <c r="A825" s="17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2">
      <c r="A826" s="17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2">
      <c r="A827" s="17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2">
      <c r="A828" s="17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2">
      <c r="A829" s="17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2">
      <c r="A830" s="17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2">
      <c r="A831" s="17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2">
      <c r="A832" s="17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2">
      <c r="A833" s="17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2">
      <c r="A834" s="17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2">
      <c r="A835" s="17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2">
      <c r="A836" s="17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2">
      <c r="A837" s="17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2">
      <c r="A838" s="17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2">
      <c r="A839" s="17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2">
      <c r="A840" s="17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2">
      <c r="A841" s="17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2">
      <c r="A842" s="17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2">
      <c r="A843" s="17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2">
      <c r="A844" s="17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2">
      <c r="A845" s="17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2">
      <c r="A846" s="17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6.5" customHeight="1" x14ac:dyDescent="0.2">
      <c r="A847" s="17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6.5" customHeight="1" x14ac:dyDescent="0.2">
      <c r="A848" s="17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6.5" customHeight="1" x14ac:dyDescent="0.2">
      <c r="A849" s="17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6.5" customHeight="1" x14ac:dyDescent="0.2">
      <c r="A850" s="17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6.5" customHeight="1" x14ac:dyDescent="0.2">
      <c r="A851" s="17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6.5" customHeight="1" x14ac:dyDescent="0.2">
      <c r="A852" s="17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6.5" customHeight="1" x14ac:dyDescent="0.2">
      <c r="A853" s="17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6.5" customHeight="1" x14ac:dyDescent="0.2">
      <c r="A854" s="17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6.5" customHeight="1" x14ac:dyDescent="0.2">
      <c r="A855" s="17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6.5" customHeight="1" x14ac:dyDescent="0.2">
      <c r="A856" s="17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6.5" customHeight="1" x14ac:dyDescent="0.2">
      <c r="A857" s="17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6.5" customHeight="1" x14ac:dyDescent="0.2">
      <c r="A858" s="17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6.5" customHeight="1" x14ac:dyDescent="0.2">
      <c r="A859" s="17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6.5" customHeight="1" x14ac:dyDescent="0.2">
      <c r="A860" s="17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6.5" customHeight="1" x14ac:dyDescent="0.2">
      <c r="A861" s="17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6.5" customHeight="1" x14ac:dyDescent="0.2">
      <c r="A862" s="17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6.5" customHeight="1" x14ac:dyDescent="0.2">
      <c r="A863" s="17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6.5" customHeight="1" x14ac:dyDescent="0.2">
      <c r="A864" s="17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6.5" customHeight="1" x14ac:dyDescent="0.2">
      <c r="A865" s="17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6.5" customHeight="1" x14ac:dyDescent="0.2">
      <c r="A866" s="17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6.5" customHeight="1" x14ac:dyDescent="0.2">
      <c r="A867" s="17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6.5" customHeight="1" x14ac:dyDescent="0.2">
      <c r="A868" s="17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6.5" customHeight="1" x14ac:dyDescent="0.2">
      <c r="A869" s="17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6.5" customHeight="1" x14ac:dyDescent="0.2">
      <c r="A870" s="17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6.5" customHeight="1" x14ac:dyDescent="0.2">
      <c r="A871" s="17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6.5" customHeight="1" x14ac:dyDescent="0.2">
      <c r="A872" s="17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6.5" customHeight="1" x14ac:dyDescent="0.2">
      <c r="A873" s="17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6.5" customHeight="1" x14ac:dyDescent="0.2">
      <c r="A874" s="17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6.5" customHeight="1" x14ac:dyDescent="0.2">
      <c r="A875" s="17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6.5" customHeight="1" x14ac:dyDescent="0.2">
      <c r="A876" s="17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6.5" customHeight="1" x14ac:dyDescent="0.2">
      <c r="A877" s="17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6.5" customHeight="1" x14ac:dyDescent="0.2">
      <c r="A878" s="17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6.5" customHeight="1" x14ac:dyDescent="0.2">
      <c r="A879" s="17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6.5" customHeight="1" x14ac:dyDescent="0.2">
      <c r="A880" s="17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6.5" customHeight="1" x14ac:dyDescent="0.2">
      <c r="A881" s="17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6.5" customHeight="1" x14ac:dyDescent="0.2">
      <c r="A882" s="17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6.5" customHeight="1" x14ac:dyDescent="0.2">
      <c r="A883" s="17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6.5" customHeight="1" x14ac:dyDescent="0.2">
      <c r="A884" s="17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6.5" customHeight="1" x14ac:dyDescent="0.2">
      <c r="A885" s="17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6.5" customHeight="1" x14ac:dyDescent="0.2">
      <c r="A886" s="17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6.5" customHeight="1" x14ac:dyDescent="0.2">
      <c r="A887" s="17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6.5" customHeight="1" x14ac:dyDescent="0.2">
      <c r="A888" s="17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6.5" customHeight="1" x14ac:dyDescent="0.2">
      <c r="A889" s="17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6.5" customHeight="1" x14ac:dyDescent="0.2">
      <c r="A890" s="17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6.5" customHeight="1" x14ac:dyDescent="0.2">
      <c r="A891" s="17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6.5" customHeight="1" x14ac:dyDescent="0.2">
      <c r="A892" s="17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6.5" customHeight="1" x14ac:dyDescent="0.2">
      <c r="A893" s="17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6.5" customHeight="1" x14ac:dyDescent="0.2">
      <c r="A894" s="17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6.5" customHeight="1" x14ac:dyDescent="0.2">
      <c r="A895" s="17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6.5" customHeight="1" x14ac:dyDescent="0.2">
      <c r="A896" s="17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6.5" customHeight="1" x14ac:dyDescent="0.2">
      <c r="A897" s="17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6.5" customHeight="1" x14ac:dyDescent="0.2">
      <c r="A898" s="17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6.5" customHeight="1" x14ac:dyDescent="0.2">
      <c r="A899" s="17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6.5" customHeight="1" x14ac:dyDescent="0.2">
      <c r="A900" s="17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6.5" customHeight="1" x14ac:dyDescent="0.2">
      <c r="A901" s="17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6.5" customHeight="1" x14ac:dyDescent="0.2">
      <c r="A902" s="17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6.5" customHeight="1" x14ac:dyDescent="0.2">
      <c r="A903" s="17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6.5" customHeight="1" x14ac:dyDescent="0.2">
      <c r="A904" s="17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6.5" customHeight="1" x14ac:dyDescent="0.2">
      <c r="A905" s="17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6.5" customHeight="1" x14ac:dyDescent="0.2">
      <c r="A906" s="17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6.5" customHeight="1" x14ac:dyDescent="0.2">
      <c r="A907" s="17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6.5" customHeight="1" x14ac:dyDescent="0.2">
      <c r="A908" s="17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6.5" customHeight="1" x14ac:dyDescent="0.2">
      <c r="A909" s="17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6.5" customHeight="1" x14ac:dyDescent="0.2">
      <c r="A910" s="17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6.5" customHeight="1" x14ac:dyDescent="0.2">
      <c r="A911" s="17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6.5" customHeight="1" x14ac:dyDescent="0.2">
      <c r="A912" s="17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6.5" customHeight="1" x14ac:dyDescent="0.2">
      <c r="A913" s="17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6.5" customHeight="1" x14ac:dyDescent="0.2">
      <c r="A914" s="17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6.5" customHeight="1" x14ac:dyDescent="0.2">
      <c r="A915" s="17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6.5" customHeight="1" x14ac:dyDescent="0.2">
      <c r="A916" s="17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6.5" customHeight="1" x14ac:dyDescent="0.2">
      <c r="A917" s="17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6.5" customHeight="1" x14ac:dyDescent="0.2">
      <c r="A918" s="17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6.5" customHeight="1" x14ac:dyDescent="0.2">
      <c r="A919" s="17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6.5" customHeight="1" x14ac:dyDescent="0.2">
      <c r="A920" s="17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6.5" customHeight="1" x14ac:dyDescent="0.2">
      <c r="A921" s="17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6.5" customHeight="1" x14ac:dyDescent="0.2">
      <c r="A922" s="17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6.5" customHeight="1" x14ac:dyDescent="0.2">
      <c r="A923" s="17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6.5" customHeight="1" x14ac:dyDescent="0.2">
      <c r="A924" s="17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6.5" customHeight="1" x14ac:dyDescent="0.2">
      <c r="A925" s="17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6.5" customHeight="1" x14ac:dyDescent="0.2">
      <c r="A926" s="17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6.5" customHeight="1" x14ac:dyDescent="0.2">
      <c r="A927" s="17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6.5" customHeight="1" x14ac:dyDescent="0.2">
      <c r="A928" s="17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6.5" customHeight="1" x14ac:dyDescent="0.2">
      <c r="A929" s="17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6.5" customHeight="1" x14ac:dyDescent="0.2">
      <c r="A930" s="17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6.5" customHeight="1" x14ac:dyDescent="0.2">
      <c r="A931" s="17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6.5" customHeight="1" x14ac:dyDescent="0.2">
      <c r="A932" s="17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6.5" customHeight="1" x14ac:dyDescent="0.2">
      <c r="A933" s="17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6.5" customHeight="1" x14ac:dyDescent="0.2">
      <c r="A934" s="17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6.5" customHeight="1" x14ac:dyDescent="0.2">
      <c r="A935" s="17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6.5" customHeight="1" x14ac:dyDescent="0.2">
      <c r="A936" s="17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6.5" customHeight="1" x14ac:dyDescent="0.2">
      <c r="A937" s="17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6.5" customHeight="1" x14ac:dyDescent="0.2">
      <c r="A938" s="17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6.5" customHeight="1" x14ac:dyDescent="0.2">
      <c r="A939" s="17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6.5" customHeight="1" x14ac:dyDescent="0.2">
      <c r="A940" s="17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6.5" customHeight="1" x14ac:dyDescent="0.2">
      <c r="A941" s="17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6.5" customHeight="1" x14ac:dyDescent="0.2">
      <c r="A942" s="17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6.5" customHeight="1" x14ac:dyDescent="0.2">
      <c r="A943" s="17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6.5" customHeight="1" x14ac:dyDescent="0.2">
      <c r="A944" s="17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6.5" customHeight="1" x14ac:dyDescent="0.2">
      <c r="A945" s="17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6.5" customHeight="1" x14ac:dyDescent="0.2">
      <c r="A946" s="17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6.5" customHeight="1" x14ac:dyDescent="0.2">
      <c r="A947" s="17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6.5" customHeight="1" x14ac:dyDescent="0.2">
      <c r="A948" s="17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6.5" customHeight="1" x14ac:dyDescent="0.2">
      <c r="A949" s="17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6.5" customHeight="1" x14ac:dyDescent="0.2">
      <c r="A950" s="17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6.5" customHeight="1" x14ac:dyDescent="0.2">
      <c r="A951" s="17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6.5" customHeight="1" x14ac:dyDescent="0.2">
      <c r="A952" s="17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6.5" customHeight="1" x14ac:dyDescent="0.2">
      <c r="A953" s="17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6.5" customHeight="1" x14ac:dyDescent="0.2">
      <c r="A954" s="17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6.5" customHeight="1" x14ac:dyDescent="0.2">
      <c r="A955" s="17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6.5" customHeight="1" x14ac:dyDescent="0.2">
      <c r="A956" s="17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6.5" customHeight="1" x14ac:dyDescent="0.2">
      <c r="A957" s="17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6.5" customHeight="1" x14ac:dyDescent="0.2">
      <c r="A958" s="17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6.5" customHeight="1" x14ac:dyDescent="0.2">
      <c r="A959" s="17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6.5" customHeight="1" x14ac:dyDescent="0.2">
      <c r="A960" s="17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6.5" customHeight="1" x14ac:dyDescent="0.2">
      <c r="A961" s="17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6.5" customHeight="1" x14ac:dyDescent="0.2">
      <c r="A962" s="17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6.5" customHeight="1" x14ac:dyDescent="0.2">
      <c r="A963" s="17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6.5" customHeight="1" x14ac:dyDescent="0.2">
      <c r="A964" s="17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6.5" customHeight="1" x14ac:dyDescent="0.2">
      <c r="A965" s="17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6.5" customHeight="1" x14ac:dyDescent="0.2">
      <c r="A966" s="17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6.5" customHeight="1" x14ac:dyDescent="0.2">
      <c r="A967" s="17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6.5" customHeight="1" x14ac:dyDescent="0.2">
      <c r="A968" s="17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6.5" customHeight="1" x14ac:dyDescent="0.2">
      <c r="A969" s="17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6.5" customHeight="1" x14ac:dyDescent="0.2">
      <c r="A970" s="17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6.5" customHeight="1" x14ac:dyDescent="0.2">
      <c r="A971" s="17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6.5" customHeight="1" x14ac:dyDescent="0.2">
      <c r="A972" s="17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6.5" customHeight="1" x14ac:dyDescent="0.2">
      <c r="A973" s="17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6.5" customHeight="1" x14ac:dyDescent="0.2">
      <c r="A974" s="17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6.5" customHeight="1" x14ac:dyDescent="0.2">
      <c r="A975" s="17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6.5" customHeight="1" x14ac:dyDescent="0.2">
      <c r="A976" s="17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6.5" customHeight="1" x14ac:dyDescent="0.2">
      <c r="A977" s="17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6.5" customHeight="1" x14ac:dyDescent="0.2">
      <c r="A978" s="17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6.5" customHeight="1" x14ac:dyDescent="0.2">
      <c r="A979" s="17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6.5" customHeight="1" x14ac:dyDescent="0.2">
      <c r="A980" s="17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6.5" customHeight="1" x14ac:dyDescent="0.2">
      <c r="A981" s="17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6.5" customHeight="1" x14ac:dyDescent="0.2">
      <c r="A982" s="17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6.5" customHeight="1" x14ac:dyDescent="0.2">
      <c r="A983" s="17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6.5" customHeight="1" x14ac:dyDescent="0.2">
      <c r="A984" s="17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6.5" customHeight="1" x14ac:dyDescent="0.2">
      <c r="A985" s="17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6.5" customHeight="1" x14ac:dyDescent="0.2">
      <c r="A986" s="17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6.5" customHeight="1" x14ac:dyDescent="0.2">
      <c r="A987" s="17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6.5" customHeight="1" x14ac:dyDescent="0.2">
      <c r="A988" s="17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6.5" customHeight="1" x14ac:dyDescent="0.2">
      <c r="A989" s="17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6.5" customHeight="1" x14ac:dyDescent="0.2">
      <c r="A990" s="17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6.5" customHeight="1" x14ac:dyDescent="0.2">
      <c r="A991" s="17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6.5" customHeight="1" x14ac:dyDescent="0.2">
      <c r="A992" s="17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6.5" customHeight="1" x14ac:dyDescent="0.2">
      <c r="A993" s="17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6.5" customHeight="1" x14ac:dyDescent="0.2">
      <c r="A994" s="17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6.5" customHeight="1" x14ac:dyDescent="0.2">
      <c r="A995" s="17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6.5" customHeight="1" x14ac:dyDescent="0.2">
      <c r="A996" s="17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6.5" customHeight="1" x14ac:dyDescent="0.2">
      <c r="A997" s="17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6.5" customHeight="1" x14ac:dyDescent="0.2">
      <c r="A998" s="17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6.5" customHeight="1" x14ac:dyDescent="0.2">
      <c r="A999" s="17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6.5" customHeight="1" x14ac:dyDescent="0.2">
      <c r="A1000" s="17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6.5" customHeight="1" x14ac:dyDescent="0.2">
      <c r="A1001" s="17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6.5" customHeight="1" x14ac:dyDescent="0.2">
      <c r="A1002" s="17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12">
    <mergeCell ref="A1:G1"/>
    <mergeCell ref="A2:C8"/>
    <mergeCell ref="E2:G2"/>
    <mergeCell ref="E3:G3"/>
    <mergeCell ref="E4:G4"/>
    <mergeCell ref="E5:G5"/>
    <mergeCell ref="E6:G6"/>
    <mergeCell ref="E7:G7"/>
    <mergeCell ref="E8:G8"/>
    <mergeCell ref="A17:D18"/>
    <mergeCell ref="E18:F18"/>
    <mergeCell ref="A19:G19"/>
  </mergeCells>
  <pageMargins left="0.7" right="0.7" top="0.75" bottom="0.75" header="0" footer="0"/>
  <pageSetup scale="6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workbookViewId="0">
      <selection sqref="A1:F1"/>
    </sheetView>
  </sheetViews>
  <sheetFormatPr defaultColWidth="11.21875" defaultRowHeight="15" customHeight="1" x14ac:dyDescent="0.2"/>
  <cols>
    <col min="1" max="1" width="3.77734375" customWidth="1"/>
    <col min="2" max="2" width="11.77734375" customWidth="1"/>
    <col min="3" max="4" width="18.77734375" customWidth="1"/>
    <col min="5" max="6" width="10.77734375" customWidth="1"/>
    <col min="7" max="7" width="16.33203125" customWidth="1"/>
    <col min="8" max="26" width="10.5546875" customWidth="1"/>
  </cols>
  <sheetData>
    <row r="1" spans="1:26" ht="24.75" customHeight="1" x14ac:dyDescent="0.2">
      <c r="A1" s="44" t="s">
        <v>40</v>
      </c>
      <c r="B1" s="33"/>
      <c r="C1" s="33"/>
      <c r="D1" s="33"/>
      <c r="E1" s="33"/>
      <c r="F1" s="34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9.5" customHeight="1" x14ac:dyDescent="0.2">
      <c r="A2" s="45" t="s">
        <v>1</v>
      </c>
      <c r="B2" s="36"/>
      <c r="C2" s="37"/>
      <c r="D2" s="2" t="s">
        <v>2</v>
      </c>
      <c r="E2" s="49" t="s">
        <v>3</v>
      </c>
      <c r="F2" s="34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9.5" customHeight="1" x14ac:dyDescent="0.2">
      <c r="A3" s="46"/>
      <c r="B3" s="47"/>
      <c r="C3" s="48"/>
      <c r="D3" s="3" t="s">
        <v>4</v>
      </c>
      <c r="E3" s="32" t="s">
        <v>5</v>
      </c>
      <c r="F3" s="34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9.5" customHeight="1" x14ac:dyDescent="0.2">
      <c r="A4" s="46"/>
      <c r="B4" s="47"/>
      <c r="C4" s="48"/>
      <c r="D4" s="3" t="s">
        <v>6</v>
      </c>
      <c r="E4" s="32" t="s">
        <v>7</v>
      </c>
      <c r="F4" s="34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9.5" customHeight="1" x14ac:dyDescent="0.2">
      <c r="A5" s="46"/>
      <c r="B5" s="47"/>
      <c r="C5" s="48"/>
      <c r="D5" s="4">
        <v>36892643060</v>
      </c>
      <c r="E5" s="32" t="s">
        <v>8</v>
      </c>
      <c r="F5" s="34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9.5" customHeight="1" x14ac:dyDescent="0.2">
      <c r="A6" s="46"/>
      <c r="B6" s="47"/>
      <c r="C6" s="48"/>
      <c r="D6" s="4">
        <f>D5*1.1</f>
        <v>40581907366</v>
      </c>
      <c r="E6" s="32" t="s">
        <v>9</v>
      </c>
      <c r="F6" s="34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9.5" customHeight="1" x14ac:dyDescent="0.2">
      <c r="A7" s="46"/>
      <c r="B7" s="47"/>
      <c r="C7" s="48"/>
      <c r="D7" s="4">
        <f>D5*0.5%</f>
        <v>184463215.30000001</v>
      </c>
      <c r="E7" s="32" t="s">
        <v>10</v>
      </c>
      <c r="F7" s="34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9.5" customHeight="1" x14ac:dyDescent="0.2">
      <c r="A8" s="39"/>
      <c r="B8" s="40"/>
      <c r="C8" s="41"/>
      <c r="D8" s="4">
        <f>D6+D7</f>
        <v>40766370581.300003</v>
      </c>
      <c r="E8" s="32" t="s">
        <v>11</v>
      </c>
      <c r="F8" s="34"/>
      <c r="G8" s="2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24.75" customHeight="1" x14ac:dyDescent="0.2">
      <c r="A9" s="5" t="s">
        <v>12</v>
      </c>
      <c r="B9" s="5" t="s">
        <v>13</v>
      </c>
      <c r="C9" s="5" t="s">
        <v>14</v>
      </c>
      <c r="D9" s="5" t="s">
        <v>15</v>
      </c>
      <c r="E9" s="5" t="s">
        <v>41</v>
      </c>
      <c r="F9" s="5" t="s">
        <v>42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24.75" customHeight="1" x14ac:dyDescent="0.2">
      <c r="A10" s="7">
        <v>1</v>
      </c>
      <c r="B10" s="8" t="s">
        <v>19</v>
      </c>
      <c r="C10" s="9">
        <v>1000000000</v>
      </c>
      <c r="D10" s="10" t="s">
        <v>20</v>
      </c>
      <c r="E10" s="9">
        <v>1000000000</v>
      </c>
      <c r="F10" s="13">
        <f>'VAY NH'!G10</f>
        <v>44378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24.75" customHeight="1" x14ac:dyDescent="0.2">
      <c r="A11" s="7">
        <v>2</v>
      </c>
      <c r="B11" s="10" t="s">
        <v>21</v>
      </c>
      <c r="C11" s="10" t="s">
        <v>43</v>
      </c>
      <c r="D11" s="10" t="s">
        <v>44</v>
      </c>
      <c r="E11" s="9">
        <f>10%*D6+5%*D5-E10</f>
        <v>4902822889.6000004</v>
      </c>
      <c r="F11" s="13">
        <f>F10+30</f>
        <v>44408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24.75" customHeight="1" x14ac:dyDescent="0.2">
      <c r="A12" s="7">
        <v>3</v>
      </c>
      <c r="B12" s="10" t="s">
        <v>24</v>
      </c>
      <c r="C12" s="10" t="s">
        <v>25</v>
      </c>
      <c r="D12" s="10" t="s">
        <v>45</v>
      </c>
      <c r="E12" s="9">
        <f>10%*D6</f>
        <v>4058190736.6000004</v>
      </c>
      <c r="F12" s="13">
        <f>F11+15</f>
        <v>44423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24.75" customHeight="1" x14ac:dyDescent="0.2">
      <c r="A13" s="7">
        <v>4</v>
      </c>
      <c r="B13" s="10" t="s">
        <v>27</v>
      </c>
      <c r="C13" s="10" t="s">
        <v>25</v>
      </c>
      <c r="D13" s="10" t="s">
        <v>29</v>
      </c>
      <c r="E13" s="9">
        <f>E12</f>
        <v>4058190736.6000004</v>
      </c>
      <c r="F13" s="13">
        <f>F11+30</f>
        <v>44438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4.75" customHeight="1" x14ac:dyDescent="0.2">
      <c r="A14" s="7">
        <v>5</v>
      </c>
      <c r="B14" s="10" t="s">
        <v>32</v>
      </c>
      <c r="C14" s="10" t="s">
        <v>28</v>
      </c>
      <c r="D14" s="10" t="s">
        <v>46</v>
      </c>
      <c r="E14" s="9">
        <f t="shared" ref="E14:E21" si="0">5%*$D$6</f>
        <v>2029095368.3000002</v>
      </c>
      <c r="F14" s="13">
        <f>F11+80</f>
        <v>44488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24.75" customHeight="1" x14ac:dyDescent="0.2">
      <c r="A15" s="7">
        <v>6</v>
      </c>
      <c r="B15" s="10" t="s">
        <v>35</v>
      </c>
      <c r="C15" s="10" t="s">
        <v>28</v>
      </c>
      <c r="D15" s="10" t="s">
        <v>47</v>
      </c>
      <c r="E15" s="9">
        <f t="shared" si="0"/>
        <v>2029095368.3000002</v>
      </c>
      <c r="F15" s="13">
        <f>F11+130</f>
        <v>44538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24.75" customHeight="1" x14ac:dyDescent="0.2">
      <c r="A16" s="7">
        <v>7</v>
      </c>
      <c r="B16" s="10" t="s">
        <v>48</v>
      </c>
      <c r="C16" s="10" t="s">
        <v>28</v>
      </c>
      <c r="D16" s="10" t="s">
        <v>49</v>
      </c>
      <c r="E16" s="9">
        <f t="shared" si="0"/>
        <v>2029095368.3000002</v>
      </c>
      <c r="F16" s="13">
        <f>F11+180</f>
        <v>44588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24.75" customHeight="1" x14ac:dyDescent="0.2">
      <c r="A17" s="7">
        <v>8</v>
      </c>
      <c r="B17" s="10" t="s">
        <v>50</v>
      </c>
      <c r="C17" s="10" t="s">
        <v>28</v>
      </c>
      <c r="D17" s="10" t="s">
        <v>51</v>
      </c>
      <c r="E17" s="9">
        <f t="shared" si="0"/>
        <v>2029095368.3000002</v>
      </c>
      <c r="F17" s="13">
        <f>F11+230</f>
        <v>44638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24.75" customHeight="1" x14ac:dyDescent="0.2">
      <c r="A18" s="7">
        <v>9</v>
      </c>
      <c r="B18" s="10" t="s">
        <v>52</v>
      </c>
      <c r="C18" s="10" t="s">
        <v>28</v>
      </c>
      <c r="D18" s="10" t="s">
        <v>53</v>
      </c>
      <c r="E18" s="9">
        <f t="shared" si="0"/>
        <v>2029095368.3000002</v>
      </c>
      <c r="F18" s="13">
        <f>F11+280</f>
        <v>44688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24.75" customHeight="1" x14ac:dyDescent="0.2">
      <c r="A19" s="7">
        <v>10</v>
      </c>
      <c r="B19" s="10" t="s">
        <v>54</v>
      </c>
      <c r="C19" s="10" t="s">
        <v>28</v>
      </c>
      <c r="D19" s="10" t="s">
        <v>55</v>
      </c>
      <c r="E19" s="9">
        <f t="shared" si="0"/>
        <v>2029095368.3000002</v>
      </c>
      <c r="F19" s="13">
        <f>F11+330</f>
        <v>44738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4.75" customHeight="1" x14ac:dyDescent="0.2">
      <c r="A20" s="7">
        <v>11</v>
      </c>
      <c r="B20" s="10" t="s">
        <v>56</v>
      </c>
      <c r="C20" s="10" t="s">
        <v>28</v>
      </c>
      <c r="D20" s="10" t="s">
        <v>57</v>
      </c>
      <c r="E20" s="9">
        <f t="shared" si="0"/>
        <v>2029095368.3000002</v>
      </c>
      <c r="F20" s="13">
        <f>F11+380</f>
        <v>44788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24.75" customHeight="1" x14ac:dyDescent="0.2">
      <c r="A21" s="7">
        <v>12</v>
      </c>
      <c r="B21" s="10" t="s">
        <v>58</v>
      </c>
      <c r="C21" s="10" t="s">
        <v>28</v>
      </c>
      <c r="D21" s="10" t="s">
        <v>59</v>
      </c>
      <c r="E21" s="9">
        <f t="shared" si="0"/>
        <v>2029095368.3000002</v>
      </c>
      <c r="F21" s="13">
        <f>F11+430</f>
        <v>44838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0" customHeight="1" x14ac:dyDescent="0.2">
      <c r="A22" s="7">
        <v>13</v>
      </c>
      <c r="B22" s="10" t="s">
        <v>60</v>
      </c>
      <c r="C22" s="10" t="s">
        <v>61</v>
      </c>
      <c r="D22" s="10" t="s">
        <v>62</v>
      </c>
      <c r="E22" s="9">
        <f>25%*$D$6+10%*5%*D5+D7</f>
        <v>10514403272.099998</v>
      </c>
      <c r="F22" s="13">
        <f>F11+480</f>
        <v>44888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9.75" customHeight="1" x14ac:dyDescent="0.2">
      <c r="A23" s="26">
        <v>14</v>
      </c>
      <c r="B23" s="27" t="s">
        <v>63</v>
      </c>
      <c r="C23" s="27" t="s">
        <v>36</v>
      </c>
      <c r="D23" s="27" t="s">
        <v>37</v>
      </c>
      <c r="E23" s="28"/>
      <c r="F23" s="29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24.75" customHeight="1" x14ac:dyDescent="0.2">
      <c r="A24" s="50" t="s">
        <v>38</v>
      </c>
      <c r="B24" s="33"/>
      <c r="C24" s="33"/>
      <c r="D24" s="34"/>
      <c r="E24" s="51">
        <f>SUM(E10:E23)</f>
        <v>40766370581.299995</v>
      </c>
      <c r="F24" s="34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24.75" customHeight="1" x14ac:dyDescent="0.2">
      <c r="A25" s="43" t="s">
        <v>39</v>
      </c>
      <c r="B25" s="33"/>
      <c r="C25" s="33"/>
      <c r="D25" s="33"/>
      <c r="E25" s="33"/>
      <c r="F25" s="34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6.5" customHeight="1" x14ac:dyDescent="0.2">
      <c r="A26" s="30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6.5" customHeight="1" x14ac:dyDescent="0.2">
      <c r="A27" s="30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6.5" customHeight="1" x14ac:dyDescent="0.2">
      <c r="A28" s="30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6.5" customHeight="1" x14ac:dyDescent="0.2">
      <c r="A29" s="30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6.5" customHeight="1" x14ac:dyDescent="0.2">
      <c r="A30" s="30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6.5" customHeight="1" x14ac:dyDescent="0.2">
      <c r="A31" s="30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6.5" customHeight="1" x14ac:dyDescent="0.2">
      <c r="A32" s="30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6.5" customHeight="1" x14ac:dyDescent="0.2">
      <c r="A33" s="30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 x14ac:dyDescent="0.2">
      <c r="A34" s="30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6.5" customHeight="1" x14ac:dyDescent="0.2">
      <c r="A35" s="30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6.5" customHeight="1" x14ac:dyDescent="0.2">
      <c r="A36" s="30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6.5" customHeight="1" x14ac:dyDescent="0.2">
      <c r="A37" s="30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6.5" customHeight="1" x14ac:dyDescent="0.2">
      <c r="A38" s="30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6.5" customHeight="1" x14ac:dyDescent="0.2">
      <c r="A39" s="30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6.5" customHeight="1" x14ac:dyDescent="0.2">
      <c r="A40" s="30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6.5" customHeight="1" x14ac:dyDescent="0.2">
      <c r="A41" s="30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6.5" customHeight="1" x14ac:dyDescent="0.2">
      <c r="A42" s="30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6.5" customHeight="1" x14ac:dyDescent="0.2">
      <c r="A43" s="30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6.5" customHeight="1" x14ac:dyDescent="0.2">
      <c r="A44" s="30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6.5" customHeight="1" x14ac:dyDescent="0.2">
      <c r="A45" s="30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6.5" customHeight="1" x14ac:dyDescent="0.2">
      <c r="A46" s="30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6.5" customHeight="1" x14ac:dyDescent="0.2">
      <c r="A47" s="30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6.5" customHeight="1" x14ac:dyDescent="0.2">
      <c r="A48" s="30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6.5" customHeight="1" x14ac:dyDescent="0.2">
      <c r="A49" s="30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6.5" customHeight="1" x14ac:dyDescent="0.2">
      <c r="A50" s="30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6.5" customHeight="1" x14ac:dyDescent="0.2">
      <c r="A51" s="30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6.5" customHeight="1" x14ac:dyDescent="0.2">
      <c r="A52" s="30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6.5" customHeight="1" x14ac:dyDescent="0.2">
      <c r="A53" s="30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6.5" customHeight="1" x14ac:dyDescent="0.2">
      <c r="A54" s="30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6.5" customHeight="1" x14ac:dyDescent="0.2">
      <c r="A55" s="30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6.5" customHeight="1" x14ac:dyDescent="0.2">
      <c r="A56" s="30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6.5" customHeight="1" x14ac:dyDescent="0.2">
      <c r="A57" s="30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6.5" customHeight="1" x14ac:dyDescent="0.2">
      <c r="A58" s="30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6.5" customHeight="1" x14ac:dyDescent="0.2">
      <c r="A59" s="30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6.5" customHeight="1" x14ac:dyDescent="0.2">
      <c r="A60" s="30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6.5" customHeight="1" x14ac:dyDescent="0.2">
      <c r="A61" s="30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6.5" customHeight="1" x14ac:dyDescent="0.2">
      <c r="A62" s="30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6.5" customHeight="1" x14ac:dyDescent="0.2">
      <c r="A63" s="30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6.5" customHeight="1" x14ac:dyDescent="0.2">
      <c r="A64" s="30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6.5" customHeight="1" x14ac:dyDescent="0.2">
      <c r="A65" s="30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6.5" customHeight="1" x14ac:dyDescent="0.2">
      <c r="A66" s="30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6.5" customHeight="1" x14ac:dyDescent="0.2">
      <c r="A67" s="30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6.5" customHeight="1" x14ac:dyDescent="0.2">
      <c r="A68" s="30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6.5" customHeight="1" x14ac:dyDescent="0.2">
      <c r="A69" s="30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6.5" customHeight="1" x14ac:dyDescent="0.2">
      <c r="A70" s="30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6.5" customHeight="1" x14ac:dyDescent="0.2">
      <c r="A71" s="30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6.5" customHeight="1" x14ac:dyDescent="0.2">
      <c r="A72" s="30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6.5" customHeight="1" x14ac:dyDescent="0.2">
      <c r="A73" s="30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6.5" customHeight="1" x14ac:dyDescent="0.2">
      <c r="A74" s="30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6.5" customHeight="1" x14ac:dyDescent="0.2">
      <c r="A75" s="30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6.5" customHeight="1" x14ac:dyDescent="0.2">
      <c r="A76" s="30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6.5" customHeight="1" x14ac:dyDescent="0.2">
      <c r="A77" s="30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6.5" customHeight="1" x14ac:dyDescent="0.2">
      <c r="A78" s="30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6.5" customHeight="1" x14ac:dyDescent="0.2">
      <c r="A79" s="30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6.5" customHeight="1" x14ac:dyDescent="0.2">
      <c r="A80" s="30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6.5" customHeight="1" x14ac:dyDescent="0.2">
      <c r="A81" s="30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6.5" customHeight="1" x14ac:dyDescent="0.2">
      <c r="A82" s="30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6.5" customHeight="1" x14ac:dyDescent="0.2">
      <c r="A83" s="30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6.5" customHeight="1" x14ac:dyDescent="0.2">
      <c r="A84" s="30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6.5" customHeight="1" x14ac:dyDescent="0.2">
      <c r="A85" s="30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6.5" customHeight="1" x14ac:dyDescent="0.2">
      <c r="A86" s="30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6.5" customHeight="1" x14ac:dyDescent="0.2">
      <c r="A87" s="30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6.5" customHeight="1" x14ac:dyDescent="0.2">
      <c r="A88" s="30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6.5" customHeight="1" x14ac:dyDescent="0.2">
      <c r="A89" s="30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6.5" customHeight="1" x14ac:dyDescent="0.2">
      <c r="A90" s="30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6.5" customHeight="1" x14ac:dyDescent="0.2">
      <c r="A91" s="30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6.5" customHeight="1" x14ac:dyDescent="0.2">
      <c r="A92" s="30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6.5" customHeight="1" x14ac:dyDescent="0.2">
      <c r="A93" s="30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6.5" customHeight="1" x14ac:dyDescent="0.2">
      <c r="A94" s="30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6.5" customHeight="1" x14ac:dyDescent="0.2">
      <c r="A95" s="30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6.5" customHeight="1" x14ac:dyDescent="0.2">
      <c r="A96" s="30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6.5" customHeight="1" x14ac:dyDescent="0.2">
      <c r="A97" s="30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6.5" customHeight="1" x14ac:dyDescent="0.2">
      <c r="A98" s="30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6.5" customHeight="1" x14ac:dyDescent="0.2">
      <c r="A99" s="30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6.5" customHeight="1" x14ac:dyDescent="0.2">
      <c r="A100" s="30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6.5" customHeight="1" x14ac:dyDescent="0.2">
      <c r="A101" s="30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6.5" customHeight="1" x14ac:dyDescent="0.2">
      <c r="A102" s="30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6.5" customHeight="1" x14ac:dyDescent="0.2">
      <c r="A103" s="30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6.5" customHeight="1" x14ac:dyDescent="0.2">
      <c r="A104" s="30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6.5" customHeight="1" x14ac:dyDescent="0.2">
      <c r="A105" s="30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6.5" customHeight="1" x14ac:dyDescent="0.2">
      <c r="A106" s="30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6.5" customHeight="1" x14ac:dyDescent="0.2">
      <c r="A107" s="30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6.5" customHeight="1" x14ac:dyDescent="0.2">
      <c r="A108" s="30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6.5" customHeight="1" x14ac:dyDescent="0.2">
      <c r="A109" s="30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6.5" customHeight="1" x14ac:dyDescent="0.2">
      <c r="A110" s="30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6.5" customHeight="1" x14ac:dyDescent="0.2">
      <c r="A111" s="30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6.5" customHeight="1" x14ac:dyDescent="0.2">
      <c r="A112" s="30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6.5" customHeight="1" x14ac:dyDescent="0.2">
      <c r="A113" s="30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6.5" customHeight="1" x14ac:dyDescent="0.2">
      <c r="A114" s="30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6.5" customHeight="1" x14ac:dyDescent="0.2">
      <c r="A115" s="30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6.5" customHeight="1" x14ac:dyDescent="0.2">
      <c r="A116" s="30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6.5" customHeight="1" x14ac:dyDescent="0.2">
      <c r="A117" s="30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6.5" customHeight="1" x14ac:dyDescent="0.2">
      <c r="A118" s="30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6.5" customHeight="1" x14ac:dyDescent="0.2">
      <c r="A119" s="30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6.5" customHeight="1" x14ac:dyDescent="0.2">
      <c r="A120" s="30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6.5" customHeight="1" x14ac:dyDescent="0.2">
      <c r="A121" s="30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6.5" customHeight="1" x14ac:dyDescent="0.2">
      <c r="A122" s="30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6.5" customHeight="1" x14ac:dyDescent="0.2">
      <c r="A123" s="30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6.5" customHeight="1" x14ac:dyDescent="0.2">
      <c r="A124" s="30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6.5" customHeight="1" x14ac:dyDescent="0.2">
      <c r="A125" s="30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6.5" customHeight="1" x14ac:dyDescent="0.2">
      <c r="A126" s="30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6.5" customHeight="1" x14ac:dyDescent="0.2">
      <c r="A127" s="30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6.5" customHeight="1" x14ac:dyDescent="0.2">
      <c r="A128" s="30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6.5" customHeight="1" x14ac:dyDescent="0.2">
      <c r="A129" s="30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6.5" customHeight="1" x14ac:dyDescent="0.2">
      <c r="A130" s="30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6.5" customHeight="1" x14ac:dyDescent="0.2">
      <c r="A131" s="30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6.5" customHeight="1" x14ac:dyDescent="0.2">
      <c r="A132" s="30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6.5" customHeight="1" x14ac:dyDescent="0.2">
      <c r="A133" s="30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6.5" customHeight="1" x14ac:dyDescent="0.2">
      <c r="A134" s="30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6.5" customHeight="1" x14ac:dyDescent="0.2">
      <c r="A135" s="30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6.5" customHeight="1" x14ac:dyDescent="0.2">
      <c r="A136" s="30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6.5" customHeight="1" x14ac:dyDescent="0.2">
      <c r="A137" s="30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6.5" customHeight="1" x14ac:dyDescent="0.2">
      <c r="A138" s="30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6.5" customHeight="1" x14ac:dyDescent="0.2">
      <c r="A139" s="30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6.5" customHeight="1" x14ac:dyDescent="0.2">
      <c r="A140" s="30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6.5" customHeight="1" x14ac:dyDescent="0.2">
      <c r="A141" s="30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6.5" customHeight="1" x14ac:dyDescent="0.2">
      <c r="A142" s="30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6.5" customHeight="1" x14ac:dyDescent="0.2">
      <c r="A143" s="30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6.5" customHeight="1" x14ac:dyDescent="0.2">
      <c r="A144" s="30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6.5" customHeight="1" x14ac:dyDescent="0.2">
      <c r="A145" s="30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6.5" customHeight="1" x14ac:dyDescent="0.2">
      <c r="A146" s="30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6.5" customHeight="1" x14ac:dyDescent="0.2">
      <c r="A147" s="30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6.5" customHeight="1" x14ac:dyDescent="0.2">
      <c r="A148" s="30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6.5" customHeight="1" x14ac:dyDescent="0.2">
      <c r="A149" s="30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6.5" customHeight="1" x14ac:dyDescent="0.2">
      <c r="A150" s="30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6.5" customHeight="1" x14ac:dyDescent="0.2">
      <c r="A151" s="30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6.5" customHeight="1" x14ac:dyDescent="0.2">
      <c r="A152" s="30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6.5" customHeight="1" x14ac:dyDescent="0.2">
      <c r="A153" s="30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6.5" customHeight="1" x14ac:dyDescent="0.2">
      <c r="A154" s="30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6.5" customHeight="1" x14ac:dyDescent="0.2">
      <c r="A155" s="30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6.5" customHeight="1" x14ac:dyDescent="0.2">
      <c r="A156" s="30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6.5" customHeight="1" x14ac:dyDescent="0.2">
      <c r="A157" s="30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6.5" customHeight="1" x14ac:dyDescent="0.2">
      <c r="A158" s="30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6.5" customHeight="1" x14ac:dyDescent="0.2">
      <c r="A159" s="30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6.5" customHeight="1" x14ac:dyDescent="0.2">
      <c r="A160" s="30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6.5" customHeight="1" x14ac:dyDescent="0.2">
      <c r="A161" s="30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6.5" customHeight="1" x14ac:dyDescent="0.2">
      <c r="A162" s="30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6.5" customHeight="1" x14ac:dyDescent="0.2">
      <c r="A163" s="30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6.5" customHeight="1" x14ac:dyDescent="0.2">
      <c r="A164" s="30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6.5" customHeight="1" x14ac:dyDescent="0.2">
      <c r="A165" s="30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6.5" customHeight="1" x14ac:dyDescent="0.2">
      <c r="A166" s="30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6.5" customHeight="1" x14ac:dyDescent="0.2">
      <c r="A167" s="30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6.5" customHeight="1" x14ac:dyDescent="0.2">
      <c r="A168" s="30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6.5" customHeight="1" x14ac:dyDescent="0.2">
      <c r="A169" s="30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6.5" customHeight="1" x14ac:dyDescent="0.2">
      <c r="A170" s="30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6.5" customHeight="1" x14ac:dyDescent="0.2">
      <c r="A171" s="30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6.5" customHeight="1" x14ac:dyDescent="0.2">
      <c r="A172" s="30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6.5" customHeight="1" x14ac:dyDescent="0.2">
      <c r="A173" s="30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6.5" customHeight="1" x14ac:dyDescent="0.2">
      <c r="A174" s="30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6.5" customHeight="1" x14ac:dyDescent="0.2">
      <c r="A175" s="30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6.5" customHeight="1" x14ac:dyDescent="0.2">
      <c r="A176" s="30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6.5" customHeight="1" x14ac:dyDescent="0.2">
      <c r="A177" s="30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6.5" customHeight="1" x14ac:dyDescent="0.2">
      <c r="A178" s="30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6.5" customHeight="1" x14ac:dyDescent="0.2">
      <c r="A179" s="30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6.5" customHeight="1" x14ac:dyDescent="0.2">
      <c r="A180" s="30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6.5" customHeight="1" x14ac:dyDescent="0.2">
      <c r="A181" s="30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6.5" customHeight="1" x14ac:dyDescent="0.2">
      <c r="A182" s="30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6.5" customHeight="1" x14ac:dyDescent="0.2">
      <c r="A183" s="30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6.5" customHeight="1" x14ac:dyDescent="0.2">
      <c r="A184" s="30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6.5" customHeight="1" x14ac:dyDescent="0.2">
      <c r="A185" s="30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6.5" customHeight="1" x14ac:dyDescent="0.2">
      <c r="A186" s="30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6.5" customHeight="1" x14ac:dyDescent="0.2">
      <c r="A187" s="30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6.5" customHeight="1" x14ac:dyDescent="0.2">
      <c r="A188" s="30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6.5" customHeight="1" x14ac:dyDescent="0.2">
      <c r="A189" s="30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6.5" customHeight="1" x14ac:dyDescent="0.2">
      <c r="A190" s="30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6.5" customHeight="1" x14ac:dyDescent="0.2">
      <c r="A191" s="30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6.5" customHeight="1" x14ac:dyDescent="0.2">
      <c r="A192" s="30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6.5" customHeight="1" x14ac:dyDescent="0.2">
      <c r="A193" s="30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6.5" customHeight="1" x14ac:dyDescent="0.2">
      <c r="A194" s="30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6.5" customHeight="1" x14ac:dyDescent="0.2">
      <c r="A195" s="30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6.5" customHeight="1" x14ac:dyDescent="0.2">
      <c r="A196" s="30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6.5" customHeight="1" x14ac:dyDescent="0.2">
      <c r="A197" s="30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6.5" customHeight="1" x14ac:dyDescent="0.2">
      <c r="A198" s="30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6.5" customHeight="1" x14ac:dyDescent="0.2">
      <c r="A199" s="30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6.5" customHeight="1" x14ac:dyDescent="0.2">
      <c r="A200" s="30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6.5" customHeight="1" x14ac:dyDescent="0.2">
      <c r="A201" s="30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6.5" customHeight="1" x14ac:dyDescent="0.2">
      <c r="A202" s="30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6.5" customHeight="1" x14ac:dyDescent="0.2">
      <c r="A203" s="30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6.5" customHeight="1" x14ac:dyDescent="0.2">
      <c r="A204" s="30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6.5" customHeight="1" x14ac:dyDescent="0.2">
      <c r="A205" s="30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6.5" customHeight="1" x14ac:dyDescent="0.2">
      <c r="A206" s="30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6.5" customHeight="1" x14ac:dyDescent="0.2">
      <c r="A207" s="30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6.5" customHeight="1" x14ac:dyDescent="0.2">
      <c r="A208" s="30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6.5" customHeight="1" x14ac:dyDescent="0.2">
      <c r="A209" s="30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6.5" customHeight="1" x14ac:dyDescent="0.2">
      <c r="A210" s="30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6.5" customHeight="1" x14ac:dyDescent="0.2">
      <c r="A211" s="30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6.5" customHeight="1" x14ac:dyDescent="0.2">
      <c r="A212" s="30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6.5" customHeight="1" x14ac:dyDescent="0.2">
      <c r="A213" s="30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6.5" customHeight="1" x14ac:dyDescent="0.2">
      <c r="A214" s="30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6.5" customHeight="1" x14ac:dyDescent="0.2">
      <c r="A215" s="30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6.5" customHeight="1" x14ac:dyDescent="0.2">
      <c r="A216" s="30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6.5" customHeight="1" x14ac:dyDescent="0.2">
      <c r="A217" s="30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6.5" customHeight="1" x14ac:dyDescent="0.2">
      <c r="A218" s="30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6.5" customHeight="1" x14ac:dyDescent="0.2">
      <c r="A219" s="30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6.5" customHeight="1" x14ac:dyDescent="0.2">
      <c r="A220" s="30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6.5" customHeight="1" x14ac:dyDescent="0.2">
      <c r="A221" s="30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6.5" customHeight="1" x14ac:dyDescent="0.2">
      <c r="A222" s="30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6.5" customHeight="1" x14ac:dyDescent="0.2">
      <c r="A223" s="30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6.5" customHeight="1" x14ac:dyDescent="0.2">
      <c r="A224" s="30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6.5" customHeight="1" x14ac:dyDescent="0.2">
      <c r="A225" s="30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6.5" customHeight="1" x14ac:dyDescent="0.2">
      <c r="A226" s="30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6.5" customHeight="1" x14ac:dyDescent="0.2">
      <c r="A227" s="30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6.5" customHeight="1" x14ac:dyDescent="0.2">
      <c r="A228" s="30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6.5" customHeight="1" x14ac:dyDescent="0.2">
      <c r="A229" s="30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6.5" customHeight="1" x14ac:dyDescent="0.2">
      <c r="A230" s="30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6.5" customHeight="1" x14ac:dyDescent="0.2">
      <c r="A231" s="30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6.5" customHeight="1" x14ac:dyDescent="0.2">
      <c r="A232" s="30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6.5" customHeight="1" x14ac:dyDescent="0.2">
      <c r="A233" s="30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6.5" customHeight="1" x14ac:dyDescent="0.2">
      <c r="A234" s="30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6.5" customHeight="1" x14ac:dyDescent="0.2">
      <c r="A235" s="30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6.5" customHeight="1" x14ac:dyDescent="0.2">
      <c r="A236" s="30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6.5" customHeight="1" x14ac:dyDescent="0.2">
      <c r="A237" s="30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6.5" customHeight="1" x14ac:dyDescent="0.2">
      <c r="A238" s="30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6.5" customHeight="1" x14ac:dyDescent="0.2">
      <c r="A239" s="30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6.5" customHeight="1" x14ac:dyDescent="0.2">
      <c r="A240" s="30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6.5" customHeight="1" x14ac:dyDescent="0.2">
      <c r="A241" s="30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6.5" customHeight="1" x14ac:dyDescent="0.2">
      <c r="A242" s="30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6.5" customHeight="1" x14ac:dyDescent="0.2">
      <c r="A243" s="30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6.5" customHeight="1" x14ac:dyDescent="0.2">
      <c r="A244" s="30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6.5" customHeight="1" x14ac:dyDescent="0.2">
      <c r="A245" s="30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6.5" customHeight="1" x14ac:dyDescent="0.2">
      <c r="A246" s="30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6.5" customHeight="1" x14ac:dyDescent="0.2">
      <c r="A247" s="30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6.5" customHeight="1" x14ac:dyDescent="0.2">
      <c r="A248" s="30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6.5" customHeight="1" x14ac:dyDescent="0.2">
      <c r="A249" s="30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6.5" customHeight="1" x14ac:dyDescent="0.2">
      <c r="A250" s="30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6.5" customHeight="1" x14ac:dyDescent="0.2">
      <c r="A251" s="30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6.5" customHeight="1" x14ac:dyDescent="0.2">
      <c r="A252" s="30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6.5" customHeight="1" x14ac:dyDescent="0.2">
      <c r="A253" s="30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6.5" customHeight="1" x14ac:dyDescent="0.2">
      <c r="A254" s="30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6.5" customHeight="1" x14ac:dyDescent="0.2">
      <c r="A255" s="30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6.5" customHeight="1" x14ac:dyDescent="0.2">
      <c r="A256" s="30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6.5" customHeight="1" x14ac:dyDescent="0.2">
      <c r="A257" s="30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6.5" customHeight="1" x14ac:dyDescent="0.2">
      <c r="A258" s="30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6.5" customHeight="1" x14ac:dyDescent="0.2">
      <c r="A259" s="30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6.5" customHeight="1" x14ac:dyDescent="0.2">
      <c r="A260" s="30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6.5" customHeight="1" x14ac:dyDescent="0.2">
      <c r="A261" s="30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6.5" customHeight="1" x14ac:dyDescent="0.2">
      <c r="A262" s="30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6.5" customHeight="1" x14ac:dyDescent="0.2">
      <c r="A263" s="30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6.5" customHeight="1" x14ac:dyDescent="0.2">
      <c r="A264" s="30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6.5" customHeight="1" x14ac:dyDescent="0.2">
      <c r="A265" s="30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6.5" customHeight="1" x14ac:dyDescent="0.2">
      <c r="A266" s="30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6.5" customHeight="1" x14ac:dyDescent="0.2">
      <c r="A267" s="30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6.5" customHeight="1" x14ac:dyDescent="0.2">
      <c r="A268" s="30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6.5" customHeight="1" x14ac:dyDescent="0.2">
      <c r="A269" s="30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6.5" customHeight="1" x14ac:dyDescent="0.2">
      <c r="A270" s="30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6.5" customHeight="1" x14ac:dyDescent="0.2">
      <c r="A271" s="30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6.5" customHeight="1" x14ac:dyDescent="0.2">
      <c r="A272" s="30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6.5" customHeight="1" x14ac:dyDescent="0.2">
      <c r="A273" s="30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6.5" customHeight="1" x14ac:dyDescent="0.2">
      <c r="A274" s="30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6.5" customHeight="1" x14ac:dyDescent="0.2">
      <c r="A275" s="30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6.5" customHeight="1" x14ac:dyDescent="0.2">
      <c r="A276" s="30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6.5" customHeight="1" x14ac:dyDescent="0.2">
      <c r="A277" s="30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6.5" customHeight="1" x14ac:dyDescent="0.2">
      <c r="A278" s="30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6.5" customHeight="1" x14ac:dyDescent="0.2">
      <c r="A279" s="30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6.5" customHeight="1" x14ac:dyDescent="0.2">
      <c r="A280" s="30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6.5" customHeight="1" x14ac:dyDescent="0.2">
      <c r="A281" s="30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6.5" customHeight="1" x14ac:dyDescent="0.2">
      <c r="A282" s="30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6.5" customHeight="1" x14ac:dyDescent="0.2">
      <c r="A283" s="30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6.5" customHeight="1" x14ac:dyDescent="0.2">
      <c r="A284" s="30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6.5" customHeight="1" x14ac:dyDescent="0.2">
      <c r="A285" s="30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6.5" customHeight="1" x14ac:dyDescent="0.2">
      <c r="A286" s="30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6.5" customHeight="1" x14ac:dyDescent="0.2">
      <c r="A287" s="30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6.5" customHeight="1" x14ac:dyDescent="0.2">
      <c r="A288" s="30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6.5" customHeight="1" x14ac:dyDescent="0.2">
      <c r="A289" s="30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6.5" customHeight="1" x14ac:dyDescent="0.2">
      <c r="A290" s="30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6.5" customHeight="1" x14ac:dyDescent="0.2">
      <c r="A291" s="30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6.5" customHeight="1" x14ac:dyDescent="0.2">
      <c r="A292" s="30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6.5" customHeight="1" x14ac:dyDescent="0.2">
      <c r="A293" s="30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6.5" customHeight="1" x14ac:dyDescent="0.2">
      <c r="A294" s="30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6.5" customHeight="1" x14ac:dyDescent="0.2">
      <c r="A295" s="30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6.5" customHeight="1" x14ac:dyDescent="0.2">
      <c r="A296" s="30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6.5" customHeight="1" x14ac:dyDescent="0.2">
      <c r="A297" s="30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6.5" customHeight="1" x14ac:dyDescent="0.2">
      <c r="A298" s="30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6.5" customHeight="1" x14ac:dyDescent="0.2">
      <c r="A299" s="30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6.5" customHeight="1" x14ac:dyDescent="0.2">
      <c r="A300" s="30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6.5" customHeight="1" x14ac:dyDescent="0.2">
      <c r="A301" s="30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6.5" customHeight="1" x14ac:dyDescent="0.2">
      <c r="A302" s="30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6.5" customHeight="1" x14ac:dyDescent="0.2">
      <c r="A303" s="30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6.5" customHeight="1" x14ac:dyDescent="0.2">
      <c r="A304" s="30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6.5" customHeight="1" x14ac:dyDescent="0.2">
      <c r="A305" s="30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6.5" customHeight="1" x14ac:dyDescent="0.2">
      <c r="A306" s="30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6.5" customHeight="1" x14ac:dyDescent="0.2">
      <c r="A307" s="30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6.5" customHeight="1" x14ac:dyDescent="0.2">
      <c r="A308" s="30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6.5" customHeight="1" x14ac:dyDescent="0.2">
      <c r="A309" s="30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6.5" customHeight="1" x14ac:dyDescent="0.2">
      <c r="A310" s="30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6.5" customHeight="1" x14ac:dyDescent="0.2">
      <c r="A311" s="30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6.5" customHeight="1" x14ac:dyDescent="0.2">
      <c r="A312" s="30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6.5" customHeight="1" x14ac:dyDescent="0.2">
      <c r="A313" s="30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6.5" customHeight="1" x14ac:dyDescent="0.2">
      <c r="A314" s="30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6.5" customHeight="1" x14ac:dyDescent="0.2">
      <c r="A315" s="30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6.5" customHeight="1" x14ac:dyDescent="0.2">
      <c r="A316" s="30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6.5" customHeight="1" x14ac:dyDescent="0.2">
      <c r="A317" s="30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6.5" customHeight="1" x14ac:dyDescent="0.2">
      <c r="A318" s="30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6.5" customHeight="1" x14ac:dyDescent="0.2">
      <c r="A319" s="30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6.5" customHeight="1" x14ac:dyDescent="0.2">
      <c r="A320" s="30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6.5" customHeight="1" x14ac:dyDescent="0.2">
      <c r="A321" s="30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6.5" customHeight="1" x14ac:dyDescent="0.2">
      <c r="A322" s="30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6.5" customHeight="1" x14ac:dyDescent="0.2">
      <c r="A323" s="30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6.5" customHeight="1" x14ac:dyDescent="0.2">
      <c r="A324" s="30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6.5" customHeight="1" x14ac:dyDescent="0.2">
      <c r="A325" s="30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6.5" customHeight="1" x14ac:dyDescent="0.2">
      <c r="A326" s="30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6.5" customHeight="1" x14ac:dyDescent="0.2">
      <c r="A327" s="30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6.5" customHeight="1" x14ac:dyDescent="0.2">
      <c r="A328" s="30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6.5" customHeight="1" x14ac:dyDescent="0.2">
      <c r="A329" s="30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6.5" customHeight="1" x14ac:dyDescent="0.2">
      <c r="A330" s="30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6.5" customHeight="1" x14ac:dyDescent="0.2">
      <c r="A331" s="30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6.5" customHeight="1" x14ac:dyDescent="0.2">
      <c r="A332" s="30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6.5" customHeight="1" x14ac:dyDescent="0.2">
      <c r="A333" s="30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6.5" customHeight="1" x14ac:dyDescent="0.2">
      <c r="A334" s="30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6.5" customHeight="1" x14ac:dyDescent="0.2">
      <c r="A335" s="30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6.5" customHeight="1" x14ac:dyDescent="0.2">
      <c r="A336" s="30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6.5" customHeight="1" x14ac:dyDescent="0.2">
      <c r="A337" s="30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6.5" customHeight="1" x14ac:dyDescent="0.2">
      <c r="A338" s="30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6.5" customHeight="1" x14ac:dyDescent="0.2">
      <c r="A339" s="30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6.5" customHeight="1" x14ac:dyDescent="0.2">
      <c r="A340" s="30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6.5" customHeight="1" x14ac:dyDescent="0.2">
      <c r="A341" s="30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6.5" customHeight="1" x14ac:dyDescent="0.2">
      <c r="A342" s="30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6.5" customHeight="1" x14ac:dyDescent="0.2">
      <c r="A343" s="30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6.5" customHeight="1" x14ac:dyDescent="0.2">
      <c r="A344" s="30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6.5" customHeight="1" x14ac:dyDescent="0.2">
      <c r="A345" s="30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6.5" customHeight="1" x14ac:dyDescent="0.2">
      <c r="A346" s="30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6.5" customHeight="1" x14ac:dyDescent="0.2">
      <c r="A347" s="30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6.5" customHeight="1" x14ac:dyDescent="0.2">
      <c r="A348" s="30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6.5" customHeight="1" x14ac:dyDescent="0.2">
      <c r="A349" s="30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6.5" customHeight="1" x14ac:dyDescent="0.2">
      <c r="A350" s="30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6.5" customHeight="1" x14ac:dyDescent="0.2">
      <c r="A351" s="30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6.5" customHeight="1" x14ac:dyDescent="0.2">
      <c r="A352" s="30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6.5" customHeight="1" x14ac:dyDescent="0.2">
      <c r="A353" s="30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6.5" customHeight="1" x14ac:dyDescent="0.2">
      <c r="A354" s="30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6.5" customHeight="1" x14ac:dyDescent="0.2">
      <c r="A355" s="30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6.5" customHeight="1" x14ac:dyDescent="0.2">
      <c r="A356" s="30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6.5" customHeight="1" x14ac:dyDescent="0.2">
      <c r="A357" s="30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6.5" customHeight="1" x14ac:dyDescent="0.2">
      <c r="A358" s="30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6.5" customHeight="1" x14ac:dyDescent="0.2">
      <c r="A359" s="30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6.5" customHeight="1" x14ac:dyDescent="0.2">
      <c r="A360" s="30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6.5" customHeight="1" x14ac:dyDescent="0.2">
      <c r="A361" s="30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6.5" customHeight="1" x14ac:dyDescent="0.2">
      <c r="A362" s="30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6.5" customHeight="1" x14ac:dyDescent="0.2">
      <c r="A363" s="30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6.5" customHeight="1" x14ac:dyDescent="0.2">
      <c r="A364" s="30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6.5" customHeight="1" x14ac:dyDescent="0.2">
      <c r="A365" s="30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6.5" customHeight="1" x14ac:dyDescent="0.2">
      <c r="A366" s="30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6.5" customHeight="1" x14ac:dyDescent="0.2">
      <c r="A367" s="30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6.5" customHeight="1" x14ac:dyDescent="0.2">
      <c r="A368" s="30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6.5" customHeight="1" x14ac:dyDescent="0.2">
      <c r="A369" s="30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6.5" customHeight="1" x14ac:dyDescent="0.2">
      <c r="A370" s="30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6.5" customHeight="1" x14ac:dyDescent="0.2">
      <c r="A371" s="30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6.5" customHeight="1" x14ac:dyDescent="0.2">
      <c r="A372" s="30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6.5" customHeight="1" x14ac:dyDescent="0.2">
      <c r="A373" s="30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6.5" customHeight="1" x14ac:dyDescent="0.2">
      <c r="A374" s="30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6.5" customHeight="1" x14ac:dyDescent="0.2">
      <c r="A375" s="30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6.5" customHeight="1" x14ac:dyDescent="0.2">
      <c r="A376" s="30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6.5" customHeight="1" x14ac:dyDescent="0.2">
      <c r="A377" s="30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6.5" customHeight="1" x14ac:dyDescent="0.2">
      <c r="A378" s="30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6.5" customHeight="1" x14ac:dyDescent="0.2">
      <c r="A379" s="30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6.5" customHeight="1" x14ac:dyDescent="0.2">
      <c r="A380" s="30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6.5" customHeight="1" x14ac:dyDescent="0.2">
      <c r="A381" s="30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6.5" customHeight="1" x14ac:dyDescent="0.2">
      <c r="A382" s="30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6.5" customHeight="1" x14ac:dyDescent="0.2">
      <c r="A383" s="30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6.5" customHeight="1" x14ac:dyDescent="0.2">
      <c r="A384" s="30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6.5" customHeight="1" x14ac:dyDescent="0.2">
      <c r="A385" s="30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6.5" customHeight="1" x14ac:dyDescent="0.2">
      <c r="A386" s="30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6.5" customHeight="1" x14ac:dyDescent="0.2">
      <c r="A387" s="30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6.5" customHeight="1" x14ac:dyDescent="0.2">
      <c r="A388" s="30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6.5" customHeight="1" x14ac:dyDescent="0.2">
      <c r="A389" s="30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6.5" customHeight="1" x14ac:dyDescent="0.2">
      <c r="A390" s="30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6.5" customHeight="1" x14ac:dyDescent="0.2">
      <c r="A391" s="30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6.5" customHeight="1" x14ac:dyDescent="0.2">
      <c r="A392" s="30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6.5" customHeight="1" x14ac:dyDescent="0.2">
      <c r="A393" s="30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6.5" customHeight="1" x14ac:dyDescent="0.2">
      <c r="A394" s="30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6.5" customHeight="1" x14ac:dyDescent="0.2">
      <c r="A395" s="30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6.5" customHeight="1" x14ac:dyDescent="0.2">
      <c r="A396" s="30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6.5" customHeight="1" x14ac:dyDescent="0.2">
      <c r="A397" s="30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6.5" customHeight="1" x14ac:dyDescent="0.2">
      <c r="A398" s="30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6.5" customHeight="1" x14ac:dyDescent="0.2">
      <c r="A399" s="30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6.5" customHeight="1" x14ac:dyDescent="0.2">
      <c r="A400" s="30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6.5" customHeight="1" x14ac:dyDescent="0.2">
      <c r="A401" s="30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6.5" customHeight="1" x14ac:dyDescent="0.2">
      <c r="A402" s="30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6.5" customHeight="1" x14ac:dyDescent="0.2">
      <c r="A403" s="30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6.5" customHeight="1" x14ac:dyDescent="0.2">
      <c r="A404" s="30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6.5" customHeight="1" x14ac:dyDescent="0.2">
      <c r="A405" s="30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6.5" customHeight="1" x14ac:dyDescent="0.2">
      <c r="A406" s="30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6.5" customHeight="1" x14ac:dyDescent="0.2">
      <c r="A407" s="30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6.5" customHeight="1" x14ac:dyDescent="0.2">
      <c r="A408" s="30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6.5" customHeight="1" x14ac:dyDescent="0.2">
      <c r="A409" s="30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6.5" customHeight="1" x14ac:dyDescent="0.2">
      <c r="A410" s="30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6.5" customHeight="1" x14ac:dyDescent="0.2">
      <c r="A411" s="30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6.5" customHeight="1" x14ac:dyDescent="0.2">
      <c r="A412" s="30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6.5" customHeight="1" x14ac:dyDescent="0.2">
      <c r="A413" s="30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6.5" customHeight="1" x14ac:dyDescent="0.2">
      <c r="A414" s="30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6.5" customHeight="1" x14ac:dyDescent="0.2">
      <c r="A415" s="30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6.5" customHeight="1" x14ac:dyDescent="0.2">
      <c r="A416" s="30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6.5" customHeight="1" x14ac:dyDescent="0.2">
      <c r="A417" s="30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6.5" customHeight="1" x14ac:dyDescent="0.2">
      <c r="A418" s="30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6.5" customHeight="1" x14ac:dyDescent="0.2">
      <c r="A419" s="30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6.5" customHeight="1" x14ac:dyDescent="0.2">
      <c r="A420" s="30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6.5" customHeight="1" x14ac:dyDescent="0.2">
      <c r="A421" s="30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6.5" customHeight="1" x14ac:dyDescent="0.2">
      <c r="A422" s="30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6.5" customHeight="1" x14ac:dyDescent="0.2">
      <c r="A423" s="30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6.5" customHeight="1" x14ac:dyDescent="0.2">
      <c r="A424" s="30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6.5" customHeight="1" x14ac:dyDescent="0.2">
      <c r="A425" s="30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6.5" customHeight="1" x14ac:dyDescent="0.2">
      <c r="A426" s="30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6.5" customHeight="1" x14ac:dyDescent="0.2">
      <c r="A427" s="30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6.5" customHeight="1" x14ac:dyDescent="0.2">
      <c r="A428" s="30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6.5" customHeight="1" x14ac:dyDescent="0.2">
      <c r="A429" s="30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6.5" customHeight="1" x14ac:dyDescent="0.2">
      <c r="A430" s="30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6.5" customHeight="1" x14ac:dyDescent="0.2">
      <c r="A431" s="30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6.5" customHeight="1" x14ac:dyDescent="0.2">
      <c r="A432" s="30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6.5" customHeight="1" x14ac:dyDescent="0.2">
      <c r="A433" s="30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6.5" customHeight="1" x14ac:dyDescent="0.2">
      <c r="A434" s="30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6.5" customHeight="1" x14ac:dyDescent="0.2">
      <c r="A435" s="30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6.5" customHeight="1" x14ac:dyDescent="0.2">
      <c r="A436" s="30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6.5" customHeight="1" x14ac:dyDescent="0.2">
      <c r="A437" s="30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6.5" customHeight="1" x14ac:dyDescent="0.2">
      <c r="A438" s="30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6.5" customHeight="1" x14ac:dyDescent="0.2">
      <c r="A439" s="30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6.5" customHeight="1" x14ac:dyDescent="0.2">
      <c r="A440" s="30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6.5" customHeight="1" x14ac:dyDescent="0.2">
      <c r="A441" s="30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6.5" customHeight="1" x14ac:dyDescent="0.2">
      <c r="A442" s="30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6.5" customHeight="1" x14ac:dyDescent="0.2">
      <c r="A443" s="30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6.5" customHeight="1" x14ac:dyDescent="0.2">
      <c r="A444" s="30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6.5" customHeight="1" x14ac:dyDescent="0.2">
      <c r="A445" s="30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6.5" customHeight="1" x14ac:dyDescent="0.2">
      <c r="A446" s="30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6.5" customHeight="1" x14ac:dyDescent="0.2">
      <c r="A447" s="30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6.5" customHeight="1" x14ac:dyDescent="0.2">
      <c r="A448" s="30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6.5" customHeight="1" x14ac:dyDescent="0.2">
      <c r="A449" s="30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6.5" customHeight="1" x14ac:dyDescent="0.2">
      <c r="A450" s="30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6.5" customHeight="1" x14ac:dyDescent="0.2">
      <c r="A451" s="30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6.5" customHeight="1" x14ac:dyDescent="0.2">
      <c r="A452" s="30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6.5" customHeight="1" x14ac:dyDescent="0.2">
      <c r="A453" s="30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6.5" customHeight="1" x14ac:dyDescent="0.2">
      <c r="A454" s="30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6.5" customHeight="1" x14ac:dyDescent="0.2">
      <c r="A455" s="30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6.5" customHeight="1" x14ac:dyDescent="0.2">
      <c r="A456" s="30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6.5" customHeight="1" x14ac:dyDescent="0.2">
      <c r="A457" s="30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6.5" customHeight="1" x14ac:dyDescent="0.2">
      <c r="A458" s="30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6.5" customHeight="1" x14ac:dyDescent="0.2">
      <c r="A459" s="30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6.5" customHeight="1" x14ac:dyDescent="0.2">
      <c r="A460" s="30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6.5" customHeight="1" x14ac:dyDescent="0.2">
      <c r="A461" s="30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6.5" customHeight="1" x14ac:dyDescent="0.2">
      <c r="A462" s="30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6.5" customHeight="1" x14ac:dyDescent="0.2">
      <c r="A463" s="30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6.5" customHeight="1" x14ac:dyDescent="0.2">
      <c r="A464" s="30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6.5" customHeight="1" x14ac:dyDescent="0.2">
      <c r="A465" s="30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6.5" customHeight="1" x14ac:dyDescent="0.2">
      <c r="A466" s="30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6.5" customHeight="1" x14ac:dyDescent="0.2">
      <c r="A467" s="30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6.5" customHeight="1" x14ac:dyDescent="0.2">
      <c r="A468" s="30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6.5" customHeight="1" x14ac:dyDescent="0.2">
      <c r="A469" s="30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6.5" customHeight="1" x14ac:dyDescent="0.2">
      <c r="A470" s="30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6.5" customHeight="1" x14ac:dyDescent="0.2">
      <c r="A471" s="30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6.5" customHeight="1" x14ac:dyDescent="0.2">
      <c r="A472" s="30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6.5" customHeight="1" x14ac:dyDescent="0.2">
      <c r="A473" s="30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6.5" customHeight="1" x14ac:dyDescent="0.2">
      <c r="A474" s="30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6.5" customHeight="1" x14ac:dyDescent="0.2">
      <c r="A475" s="30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6.5" customHeight="1" x14ac:dyDescent="0.2">
      <c r="A476" s="30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6.5" customHeight="1" x14ac:dyDescent="0.2">
      <c r="A477" s="30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6.5" customHeight="1" x14ac:dyDescent="0.2">
      <c r="A478" s="30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6.5" customHeight="1" x14ac:dyDescent="0.2">
      <c r="A479" s="30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6.5" customHeight="1" x14ac:dyDescent="0.2">
      <c r="A480" s="30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6.5" customHeight="1" x14ac:dyDescent="0.2">
      <c r="A481" s="30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6.5" customHeight="1" x14ac:dyDescent="0.2">
      <c r="A482" s="30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6.5" customHeight="1" x14ac:dyDescent="0.2">
      <c r="A483" s="30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6.5" customHeight="1" x14ac:dyDescent="0.2">
      <c r="A484" s="30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6.5" customHeight="1" x14ac:dyDescent="0.2">
      <c r="A485" s="30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6.5" customHeight="1" x14ac:dyDescent="0.2">
      <c r="A486" s="30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6.5" customHeight="1" x14ac:dyDescent="0.2">
      <c r="A487" s="30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6.5" customHeight="1" x14ac:dyDescent="0.2">
      <c r="A488" s="30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6.5" customHeight="1" x14ac:dyDescent="0.2">
      <c r="A489" s="30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6.5" customHeight="1" x14ac:dyDescent="0.2">
      <c r="A490" s="30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6.5" customHeight="1" x14ac:dyDescent="0.2">
      <c r="A491" s="30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6.5" customHeight="1" x14ac:dyDescent="0.2">
      <c r="A492" s="30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6.5" customHeight="1" x14ac:dyDescent="0.2">
      <c r="A493" s="30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6.5" customHeight="1" x14ac:dyDescent="0.2">
      <c r="A494" s="30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6.5" customHeight="1" x14ac:dyDescent="0.2">
      <c r="A495" s="30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6.5" customHeight="1" x14ac:dyDescent="0.2">
      <c r="A496" s="30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6.5" customHeight="1" x14ac:dyDescent="0.2">
      <c r="A497" s="30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6.5" customHeight="1" x14ac:dyDescent="0.2">
      <c r="A498" s="30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6.5" customHeight="1" x14ac:dyDescent="0.2">
      <c r="A499" s="30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6.5" customHeight="1" x14ac:dyDescent="0.2">
      <c r="A500" s="30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6.5" customHeight="1" x14ac:dyDescent="0.2">
      <c r="A501" s="30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6.5" customHeight="1" x14ac:dyDescent="0.2">
      <c r="A502" s="30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6.5" customHeight="1" x14ac:dyDescent="0.2">
      <c r="A503" s="30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6.5" customHeight="1" x14ac:dyDescent="0.2">
      <c r="A504" s="30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6.5" customHeight="1" x14ac:dyDescent="0.2">
      <c r="A505" s="30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6.5" customHeight="1" x14ac:dyDescent="0.2">
      <c r="A506" s="30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6.5" customHeight="1" x14ac:dyDescent="0.2">
      <c r="A507" s="30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6.5" customHeight="1" x14ac:dyDescent="0.2">
      <c r="A508" s="30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6.5" customHeight="1" x14ac:dyDescent="0.2">
      <c r="A509" s="30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6.5" customHeight="1" x14ac:dyDescent="0.2">
      <c r="A510" s="30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6.5" customHeight="1" x14ac:dyDescent="0.2">
      <c r="A511" s="30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6.5" customHeight="1" x14ac:dyDescent="0.2">
      <c r="A512" s="30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6.5" customHeight="1" x14ac:dyDescent="0.2">
      <c r="A513" s="30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6.5" customHeight="1" x14ac:dyDescent="0.2">
      <c r="A514" s="30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6.5" customHeight="1" x14ac:dyDescent="0.2">
      <c r="A515" s="30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6.5" customHeight="1" x14ac:dyDescent="0.2">
      <c r="A516" s="30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6.5" customHeight="1" x14ac:dyDescent="0.2">
      <c r="A517" s="30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6.5" customHeight="1" x14ac:dyDescent="0.2">
      <c r="A518" s="30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6.5" customHeight="1" x14ac:dyDescent="0.2">
      <c r="A519" s="30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6.5" customHeight="1" x14ac:dyDescent="0.2">
      <c r="A520" s="30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6.5" customHeight="1" x14ac:dyDescent="0.2">
      <c r="A521" s="30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6.5" customHeight="1" x14ac:dyDescent="0.2">
      <c r="A522" s="30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6.5" customHeight="1" x14ac:dyDescent="0.2">
      <c r="A523" s="30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6.5" customHeight="1" x14ac:dyDescent="0.2">
      <c r="A524" s="30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6.5" customHeight="1" x14ac:dyDescent="0.2">
      <c r="A525" s="30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6.5" customHeight="1" x14ac:dyDescent="0.2">
      <c r="A526" s="30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6.5" customHeight="1" x14ac:dyDescent="0.2">
      <c r="A527" s="30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6.5" customHeight="1" x14ac:dyDescent="0.2">
      <c r="A528" s="30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6.5" customHeight="1" x14ac:dyDescent="0.2">
      <c r="A529" s="30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6.5" customHeight="1" x14ac:dyDescent="0.2">
      <c r="A530" s="30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6.5" customHeight="1" x14ac:dyDescent="0.2">
      <c r="A531" s="30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6.5" customHeight="1" x14ac:dyDescent="0.2">
      <c r="A532" s="30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6.5" customHeight="1" x14ac:dyDescent="0.2">
      <c r="A533" s="30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6.5" customHeight="1" x14ac:dyDescent="0.2">
      <c r="A534" s="30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6.5" customHeight="1" x14ac:dyDescent="0.2">
      <c r="A535" s="30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6.5" customHeight="1" x14ac:dyDescent="0.2">
      <c r="A536" s="30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6.5" customHeight="1" x14ac:dyDescent="0.2">
      <c r="A537" s="30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6.5" customHeight="1" x14ac:dyDescent="0.2">
      <c r="A538" s="30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6.5" customHeight="1" x14ac:dyDescent="0.2">
      <c r="A539" s="30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6.5" customHeight="1" x14ac:dyDescent="0.2">
      <c r="A540" s="30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6.5" customHeight="1" x14ac:dyDescent="0.2">
      <c r="A541" s="30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6.5" customHeight="1" x14ac:dyDescent="0.2">
      <c r="A542" s="30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6.5" customHeight="1" x14ac:dyDescent="0.2">
      <c r="A543" s="30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6.5" customHeight="1" x14ac:dyDescent="0.2">
      <c r="A544" s="30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6.5" customHeight="1" x14ac:dyDescent="0.2">
      <c r="A545" s="30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6.5" customHeight="1" x14ac:dyDescent="0.2">
      <c r="A546" s="30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6.5" customHeight="1" x14ac:dyDescent="0.2">
      <c r="A547" s="30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6.5" customHeight="1" x14ac:dyDescent="0.2">
      <c r="A548" s="30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6.5" customHeight="1" x14ac:dyDescent="0.2">
      <c r="A549" s="30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6.5" customHeight="1" x14ac:dyDescent="0.2">
      <c r="A550" s="30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6.5" customHeight="1" x14ac:dyDescent="0.2">
      <c r="A551" s="30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6.5" customHeight="1" x14ac:dyDescent="0.2">
      <c r="A552" s="30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6.5" customHeight="1" x14ac:dyDescent="0.2">
      <c r="A553" s="30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6.5" customHeight="1" x14ac:dyDescent="0.2">
      <c r="A554" s="30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6.5" customHeight="1" x14ac:dyDescent="0.2">
      <c r="A555" s="30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6.5" customHeight="1" x14ac:dyDescent="0.2">
      <c r="A556" s="30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6.5" customHeight="1" x14ac:dyDescent="0.2">
      <c r="A557" s="30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6.5" customHeight="1" x14ac:dyDescent="0.2">
      <c r="A558" s="30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6.5" customHeight="1" x14ac:dyDescent="0.2">
      <c r="A559" s="30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6.5" customHeight="1" x14ac:dyDescent="0.2">
      <c r="A560" s="30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6.5" customHeight="1" x14ac:dyDescent="0.2">
      <c r="A561" s="30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6.5" customHeight="1" x14ac:dyDescent="0.2">
      <c r="A562" s="30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6.5" customHeight="1" x14ac:dyDescent="0.2">
      <c r="A563" s="30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6.5" customHeight="1" x14ac:dyDescent="0.2">
      <c r="A564" s="30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6.5" customHeight="1" x14ac:dyDescent="0.2">
      <c r="A565" s="30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6.5" customHeight="1" x14ac:dyDescent="0.2">
      <c r="A566" s="30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6.5" customHeight="1" x14ac:dyDescent="0.2">
      <c r="A567" s="30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6.5" customHeight="1" x14ac:dyDescent="0.2">
      <c r="A568" s="30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6.5" customHeight="1" x14ac:dyDescent="0.2">
      <c r="A569" s="30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6.5" customHeight="1" x14ac:dyDescent="0.2">
      <c r="A570" s="30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6.5" customHeight="1" x14ac:dyDescent="0.2">
      <c r="A571" s="30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6.5" customHeight="1" x14ac:dyDescent="0.2">
      <c r="A572" s="30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6.5" customHeight="1" x14ac:dyDescent="0.2">
      <c r="A573" s="30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6.5" customHeight="1" x14ac:dyDescent="0.2">
      <c r="A574" s="30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6.5" customHeight="1" x14ac:dyDescent="0.2">
      <c r="A575" s="30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6.5" customHeight="1" x14ac:dyDescent="0.2">
      <c r="A576" s="30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6.5" customHeight="1" x14ac:dyDescent="0.2">
      <c r="A577" s="30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6.5" customHeight="1" x14ac:dyDescent="0.2">
      <c r="A578" s="30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6.5" customHeight="1" x14ac:dyDescent="0.2">
      <c r="A579" s="30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6.5" customHeight="1" x14ac:dyDescent="0.2">
      <c r="A580" s="30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6.5" customHeight="1" x14ac:dyDescent="0.2">
      <c r="A581" s="30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6.5" customHeight="1" x14ac:dyDescent="0.2">
      <c r="A582" s="30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6.5" customHeight="1" x14ac:dyDescent="0.2">
      <c r="A583" s="30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6.5" customHeight="1" x14ac:dyDescent="0.2">
      <c r="A584" s="30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6.5" customHeight="1" x14ac:dyDescent="0.2">
      <c r="A585" s="30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6.5" customHeight="1" x14ac:dyDescent="0.2">
      <c r="A586" s="30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6.5" customHeight="1" x14ac:dyDescent="0.2">
      <c r="A587" s="30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6.5" customHeight="1" x14ac:dyDescent="0.2">
      <c r="A588" s="30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6.5" customHeight="1" x14ac:dyDescent="0.2">
      <c r="A589" s="30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6.5" customHeight="1" x14ac:dyDescent="0.2">
      <c r="A590" s="30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6.5" customHeight="1" x14ac:dyDescent="0.2">
      <c r="A591" s="30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6.5" customHeight="1" x14ac:dyDescent="0.2">
      <c r="A592" s="30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6.5" customHeight="1" x14ac:dyDescent="0.2">
      <c r="A593" s="30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6.5" customHeight="1" x14ac:dyDescent="0.2">
      <c r="A594" s="30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6.5" customHeight="1" x14ac:dyDescent="0.2">
      <c r="A595" s="30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6.5" customHeight="1" x14ac:dyDescent="0.2">
      <c r="A596" s="30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6.5" customHeight="1" x14ac:dyDescent="0.2">
      <c r="A597" s="30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6.5" customHeight="1" x14ac:dyDescent="0.2">
      <c r="A598" s="30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6.5" customHeight="1" x14ac:dyDescent="0.2">
      <c r="A599" s="30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6.5" customHeight="1" x14ac:dyDescent="0.2">
      <c r="A600" s="30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6.5" customHeight="1" x14ac:dyDescent="0.2">
      <c r="A601" s="30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6.5" customHeight="1" x14ac:dyDescent="0.2">
      <c r="A602" s="30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6.5" customHeight="1" x14ac:dyDescent="0.2">
      <c r="A603" s="30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6.5" customHeight="1" x14ac:dyDescent="0.2">
      <c r="A604" s="30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6.5" customHeight="1" x14ac:dyDescent="0.2">
      <c r="A605" s="30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6.5" customHeight="1" x14ac:dyDescent="0.2">
      <c r="A606" s="30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6.5" customHeight="1" x14ac:dyDescent="0.2">
      <c r="A607" s="30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6.5" customHeight="1" x14ac:dyDescent="0.2">
      <c r="A608" s="30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6.5" customHeight="1" x14ac:dyDescent="0.2">
      <c r="A609" s="30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6.5" customHeight="1" x14ac:dyDescent="0.2">
      <c r="A610" s="30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6.5" customHeight="1" x14ac:dyDescent="0.2">
      <c r="A611" s="30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6.5" customHeight="1" x14ac:dyDescent="0.2">
      <c r="A612" s="30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6.5" customHeight="1" x14ac:dyDescent="0.2">
      <c r="A613" s="30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6.5" customHeight="1" x14ac:dyDescent="0.2">
      <c r="A614" s="30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6.5" customHeight="1" x14ac:dyDescent="0.2">
      <c r="A615" s="30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6.5" customHeight="1" x14ac:dyDescent="0.2">
      <c r="A616" s="30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6.5" customHeight="1" x14ac:dyDescent="0.2">
      <c r="A617" s="30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6.5" customHeight="1" x14ac:dyDescent="0.2">
      <c r="A618" s="30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6.5" customHeight="1" x14ac:dyDescent="0.2">
      <c r="A619" s="30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6.5" customHeight="1" x14ac:dyDescent="0.2">
      <c r="A620" s="30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6.5" customHeight="1" x14ac:dyDescent="0.2">
      <c r="A621" s="30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6.5" customHeight="1" x14ac:dyDescent="0.2">
      <c r="A622" s="30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6.5" customHeight="1" x14ac:dyDescent="0.2">
      <c r="A623" s="30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6.5" customHeight="1" x14ac:dyDescent="0.2">
      <c r="A624" s="30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6.5" customHeight="1" x14ac:dyDescent="0.2">
      <c r="A625" s="30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6.5" customHeight="1" x14ac:dyDescent="0.2">
      <c r="A626" s="30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6.5" customHeight="1" x14ac:dyDescent="0.2">
      <c r="A627" s="30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6.5" customHeight="1" x14ac:dyDescent="0.2">
      <c r="A628" s="30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6.5" customHeight="1" x14ac:dyDescent="0.2">
      <c r="A629" s="30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6.5" customHeight="1" x14ac:dyDescent="0.2">
      <c r="A630" s="30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6.5" customHeight="1" x14ac:dyDescent="0.2">
      <c r="A631" s="30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6.5" customHeight="1" x14ac:dyDescent="0.2">
      <c r="A632" s="30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6.5" customHeight="1" x14ac:dyDescent="0.2">
      <c r="A633" s="30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6.5" customHeight="1" x14ac:dyDescent="0.2">
      <c r="A634" s="30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6.5" customHeight="1" x14ac:dyDescent="0.2">
      <c r="A635" s="30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6.5" customHeight="1" x14ac:dyDescent="0.2">
      <c r="A636" s="30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6.5" customHeight="1" x14ac:dyDescent="0.2">
      <c r="A637" s="30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6.5" customHeight="1" x14ac:dyDescent="0.2">
      <c r="A638" s="30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6.5" customHeight="1" x14ac:dyDescent="0.2">
      <c r="A639" s="30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6.5" customHeight="1" x14ac:dyDescent="0.2">
      <c r="A640" s="30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6.5" customHeight="1" x14ac:dyDescent="0.2">
      <c r="A641" s="30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6.5" customHeight="1" x14ac:dyDescent="0.2">
      <c r="A642" s="30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6.5" customHeight="1" x14ac:dyDescent="0.2">
      <c r="A643" s="30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6.5" customHeight="1" x14ac:dyDescent="0.2">
      <c r="A644" s="30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6.5" customHeight="1" x14ac:dyDescent="0.2">
      <c r="A645" s="30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6.5" customHeight="1" x14ac:dyDescent="0.2">
      <c r="A646" s="30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6.5" customHeight="1" x14ac:dyDescent="0.2">
      <c r="A647" s="30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6.5" customHeight="1" x14ac:dyDescent="0.2">
      <c r="A648" s="30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6.5" customHeight="1" x14ac:dyDescent="0.2">
      <c r="A649" s="30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6.5" customHeight="1" x14ac:dyDescent="0.2">
      <c r="A650" s="30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6.5" customHeight="1" x14ac:dyDescent="0.2">
      <c r="A651" s="30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6.5" customHeight="1" x14ac:dyDescent="0.2">
      <c r="A652" s="30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6.5" customHeight="1" x14ac:dyDescent="0.2">
      <c r="A653" s="30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6.5" customHeight="1" x14ac:dyDescent="0.2">
      <c r="A654" s="30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6.5" customHeight="1" x14ac:dyDescent="0.2">
      <c r="A655" s="30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6.5" customHeight="1" x14ac:dyDescent="0.2">
      <c r="A656" s="30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6.5" customHeight="1" x14ac:dyDescent="0.2">
      <c r="A657" s="30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6.5" customHeight="1" x14ac:dyDescent="0.2">
      <c r="A658" s="30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6.5" customHeight="1" x14ac:dyDescent="0.2">
      <c r="A659" s="30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6.5" customHeight="1" x14ac:dyDescent="0.2">
      <c r="A660" s="30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6.5" customHeight="1" x14ac:dyDescent="0.2">
      <c r="A661" s="30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6.5" customHeight="1" x14ac:dyDescent="0.2">
      <c r="A662" s="30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6.5" customHeight="1" x14ac:dyDescent="0.2">
      <c r="A663" s="30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6.5" customHeight="1" x14ac:dyDescent="0.2">
      <c r="A664" s="30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6.5" customHeight="1" x14ac:dyDescent="0.2">
      <c r="A665" s="30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6.5" customHeight="1" x14ac:dyDescent="0.2">
      <c r="A666" s="30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6.5" customHeight="1" x14ac:dyDescent="0.2">
      <c r="A667" s="30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6.5" customHeight="1" x14ac:dyDescent="0.2">
      <c r="A668" s="30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6.5" customHeight="1" x14ac:dyDescent="0.2">
      <c r="A669" s="30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6.5" customHeight="1" x14ac:dyDescent="0.2">
      <c r="A670" s="30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6.5" customHeight="1" x14ac:dyDescent="0.2">
      <c r="A671" s="30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6.5" customHeight="1" x14ac:dyDescent="0.2">
      <c r="A672" s="30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6.5" customHeight="1" x14ac:dyDescent="0.2">
      <c r="A673" s="30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6.5" customHeight="1" x14ac:dyDescent="0.2">
      <c r="A674" s="30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6.5" customHeight="1" x14ac:dyDescent="0.2">
      <c r="A675" s="30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6.5" customHeight="1" x14ac:dyDescent="0.2">
      <c r="A676" s="30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6.5" customHeight="1" x14ac:dyDescent="0.2">
      <c r="A677" s="30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6.5" customHeight="1" x14ac:dyDescent="0.2">
      <c r="A678" s="30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6.5" customHeight="1" x14ac:dyDescent="0.2">
      <c r="A679" s="30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6.5" customHeight="1" x14ac:dyDescent="0.2">
      <c r="A680" s="30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6.5" customHeight="1" x14ac:dyDescent="0.2">
      <c r="A681" s="30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6.5" customHeight="1" x14ac:dyDescent="0.2">
      <c r="A682" s="30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6.5" customHeight="1" x14ac:dyDescent="0.2">
      <c r="A683" s="30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6.5" customHeight="1" x14ac:dyDescent="0.2">
      <c r="A684" s="30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6.5" customHeight="1" x14ac:dyDescent="0.2">
      <c r="A685" s="30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6.5" customHeight="1" x14ac:dyDescent="0.2">
      <c r="A686" s="30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6.5" customHeight="1" x14ac:dyDescent="0.2">
      <c r="A687" s="30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6.5" customHeight="1" x14ac:dyDescent="0.2">
      <c r="A688" s="30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6.5" customHeight="1" x14ac:dyDescent="0.2">
      <c r="A689" s="30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6.5" customHeight="1" x14ac:dyDescent="0.2">
      <c r="A690" s="30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6.5" customHeight="1" x14ac:dyDescent="0.2">
      <c r="A691" s="30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6.5" customHeight="1" x14ac:dyDescent="0.2">
      <c r="A692" s="30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6.5" customHeight="1" x14ac:dyDescent="0.2">
      <c r="A693" s="30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6.5" customHeight="1" x14ac:dyDescent="0.2">
      <c r="A694" s="30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6.5" customHeight="1" x14ac:dyDescent="0.2">
      <c r="A695" s="30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6.5" customHeight="1" x14ac:dyDescent="0.2">
      <c r="A696" s="30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6.5" customHeight="1" x14ac:dyDescent="0.2">
      <c r="A697" s="30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6.5" customHeight="1" x14ac:dyDescent="0.2">
      <c r="A698" s="30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6.5" customHeight="1" x14ac:dyDescent="0.2">
      <c r="A699" s="30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6.5" customHeight="1" x14ac:dyDescent="0.2">
      <c r="A700" s="30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6.5" customHeight="1" x14ac:dyDescent="0.2">
      <c r="A701" s="30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6.5" customHeight="1" x14ac:dyDescent="0.2">
      <c r="A702" s="30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6.5" customHeight="1" x14ac:dyDescent="0.2">
      <c r="A703" s="30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6.5" customHeight="1" x14ac:dyDescent="0.2">
      <c r="A704" s="30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6.5" customHeight="1" x14ac:dyDescent="0.2">
      <c r="A705" s="30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6.5" customHeight="1" x14ac:dyDescent="0.2">
      <c r="A706" s="30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6.5" customHeight="1" x14ac:dyDescent="0.2">
      <c r="A707" s="30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6.5" customHeight="1" x14ac:dyDescent="0.2">
      <c r="A708" s="30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6.5" customHeight="1" x14ac:dyDescent="0.2">
      <c r="A709" s="30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6.5" customHeight="1" x14ac:dyDescent="0.2">
      <c r="A710" s="30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6.5" customHeight="1" x14ac:dyDescent="0.2">
      <c r="A711" s="30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6.5" customHeight="1" x14ac:dyDescent="0.2">
      <c r="A712" s="30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6.5" customHeight="1" x14ac:dyDescent="0.2">
      <c r="A713" s="30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6.5" customHeight="1" x14ac:dyDescent="0.2">
      <c r="A714" s="30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6.5" customHeight="1" x14ac:dyDescent="0.2">
      <c r="A715" s="30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6.5" customHeight="1" x14ac:dyDescent="0.2">
      <c r="A716" s="30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6.5" customHeight="1" x14ac:dyDescent="0.2">
      <c r="A717" s="30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6.5" customHeight="1" x14ac:dyDescent="0.2">
      <c r="A718" s="30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6.5" customHeight="1" x14ac:dyDescent="0.2">
      <c r="A719" s="30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6.5" customHeight="1" x14ac:dyDescent="0.2">
      <c r="A720" s="30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6.5" customHeight="1" x14ac:dyDescent="0.2">
      <c r="A721" s="30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6.5" customHeight="1" x14ac:dyDescent="0.2">
      <c r="A722" s="30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6.5" customHeight="1" x14ac:dyDescent="0.2">
      <c r="A723" s="30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6.5" customHeight="1" x14ac:dyDescent="0.2">
      <c r="A724" s="30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6.5" customHeight="1" x14ac:dyDescent="0.2">
      <c r="A725" s="30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6.5" customHeight="1" x14ac:dyDescent="0.2">
      <c r="A726" s="30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6.5" customHeight="1" x14ac:dyDescent="0.2">
      <c r="A727" s="30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6.5" customHeight="1" x14ac:dyDescent="0.2">
      <c r="A728" s="30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6.5" customHeight="1" x14ac:dyDescent="0.2">
      <c r="A729" s="30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6.5" customHeight="1" x14ac:dyDescent="0.2">
      <c r="A730" s="30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6.5" customHeight="1" x14ac:dyDescent="0.2">
      <c r="A731" s="30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6.5" customHeight="1" x14ac:dyDescent="0.2">
      <c r="A732" s="30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6.5" customHeight="1" x14ac:dyDescent="0.2">
      <c r="A733" s="30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6.5" customHeight="1" x14ac:dyDescent="0.2">
      <c r="A734" s="30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6.5" customHeight="1" x14ac:dyDescent="0.2">
      <c r="A735" s="30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6.5" customHeight="1" x14ac:dyDescent="0.2">
      <c r="A736" s="30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6.5" customHeight="1" x14ac:dyDescent="0.2">
      <c r="A737" s="30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6.5" customHeight="1" x14ac:dyDescent="0.2">
      <c r="A738" s="30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6.5" customHeight="1" x14ac:dyDescent="0.2">
      <c r="A739" s="30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6.5" customHeight="1" x14ac:dyDescent="0.2">
      <c r="A740" s="30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6.5" customHeight="1" x14ac:dyDescent="0.2">
      <c r="A741" s="30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6.5" customHeight="1" x14ac:dyDescent="0.2">
      <c r="A742" s="30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6.5" customHeight="1" x14ac:dyDescent="0.2">
      <c r="A743" s="30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6.5" customHeight="1" x14ac:dyDescent="0.2">
      <c r="A744" s="30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6.5" customHeight="1" x14ac:dyDescent="0.2">
      <c r="A745" s="30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6.5" customHeight="1" x14ac:dyDescent="0.2">
      <c r="A746" s="30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6.5" customHeight="1" x14ac:dyDescent="0.2">
      <c r="A747" s="30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6.5" customHeight="1" x14ac:dyDescent="0.2">
      <c r="A748" s="30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6.5" customHeight="1" x14ac:dyDescent="0.2">
      <c r="A749" s="30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6.5" customHeight="1" x14ac:dyDescent="0.2">
      <c r="A750" s="30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6.5" customHeight="1" x14ac:dyDescent="0.2">
      <c r="A751" s="30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6.5" customHeight="1" x14ac:dyDescent="0.2">
      <c r="A752" s="30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6.5" customHeight="1" x14ac:dyDescent="0.2">
      <c r="A753" s="30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6.5" customHeight="1" x14ac:dyDescent="0.2">
      <c r="A754" s="30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6.5" customHeight="1" x14ac:dyDescent="0.2">
      <c r="A755" s="30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6.5" customHeight="1" x14ac:dyDescent="0.2">
      <c r="A756" s="30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6.5" customHeight="1" x14ac:dyDescent="0.2">
      <c r="A757" s="30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6.5" customHeight="1" x14ac:dyDescent="0.2">
      <c r="A758" s="30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6.5" customHeight="1" x14ac:dyDescent="0.2">
      <c r="A759" s="30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6.5" customHeight="1" x14ac:dyDescent="0.2">
      <c r="A760" s="30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6.5" customHeight="1" x14ac:dyDescent="0.2">
      <c r="A761" s="30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6.5" customHeight="1" x14ac:dyDescent="0.2">
      <c r="A762" s="30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6.5" customHeight="1" x14ac:dyDescent="0.2">
      <c r="A763" s="30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6.5" customHeight="1" x14ac:dyDescent="0.2">
      <c r="A764" s="30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6.5" customHeight="1" x14ac:dyDescent="0.2">
      <c r="A765" s="30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6.5" customHeight="1" x14ac:dyDescent="0.2">
      <c r="A766" s="30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6.5" customHeight="1" x14ac:dyDescent="0.2">
      <c r="A767" s="30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6.5" customHeight="1" x14ac:dyDescent="0.2">
      <c r="A768" s="30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6.5" customHeight="1" x14ac:dyDescent="0.2">
      <c r="A769" s="30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6.5" customHeight="1" x14ac:dyDescent="0.2">
      <c r="A770" s="30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6.5" customHeight="1" x14ac:dyDescent="0.2">
      <c r="A771" s="30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6.5" customHeight="1" x14ac:dyDescent="0.2">
      <c r="A772" s="30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6.5" customHeight="1" x14ac:dyDescent="0.2">
      <c r="A773" s="30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6.5" customHeight="1" x14ac:dyDescent="0.2">
      <c r="A774" s="30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6.5" customHeight="1" x14ac:dyDescent="0.2">
      <c r="A775" s="30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6.5" customHeight="1" x14ac:dyDescent="0.2">
      <c r="A776" s="30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6.5" customHeight="1" x14ac:dyDescent="0.2">
      <c r="A777" s="30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6.5" customHeight="1" x14ac:dyDescent="0.2">
      <c r="A778" s="30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6.5" customHeight="1" x14ac:dyDescent="0.2">
      <c r="A779" s="30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6.5" customHeight="1" x14ac:dyDescent="0.2">
      <c r="A780" s="30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6.5" customHeight="1" x14ac:dyDescent="0.2">
      <c r="A781" s="30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6.5" customHeight="1" x14ac:dyDescent="0.2">
      <c r="A782" s="30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6.5" customHeight="1" x14ac:dyDescent="0.2">
      <c r="A783" s="30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6.5" customHeight="1" x14ac:dyDescent="0.2">
      <c r="A784" s="30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6.5" customHeight="1" x14ac:dyDescent="0.2">
      <c r="A785" s="30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6.5" customHeight="1" x14ac:dyDescent="0.2">
      <c r="A786" s="30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6.5" customHeight="1" x14ac:dyDescent="0.2">
      <c r="A787" s="30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6.5" customHeight="1" x14ac:dyDescent="0.2">
      <c r="A788" s="30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6.5" customHeight="1" x14ac:dyDescent="0.2">
      <c r="A789" s="30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6.5" customHeight="1" x14ac:dyDescent="0.2">
      <c r="A790" s="30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6.5" customHeight="1" x14ac:dyDescent="0.2">
      <c r="A791" s="30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6.5" customHeight="1" x14ac:dyDescent="0.2">
      <c r="A792" s="30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6.5" customHeight="1" x14ac:dyDescent="0.2">
      <c r="A793" s="30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6.5" customHeight="1" x14ac:dyDescent="0.2">
      <c r="A794" s="30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6.5" customHeight="1" x14ac:dyDescent="0.2">
      <c r="A795" s="30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6.5" customHeight="1" x14ac:dyDescent="0.2">
      <c r="A796" s="30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6.5" customHeight="1" x14ac:dyDescent="0.2">
      <c r="A797" s="30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6.5" customHeight="1" x14ac:dyDescent="0.2">
      <c r="A798" s="30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6.5" customHeight="1" x14ac:dyDescent="0.2">
      <c r="A799" s="30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6.5" customHeight="1" x14ac:dyDescent="0.2">
      <c r="A800" s="30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6.5" customHeight="1" x14ac:dyDescent="0.2">
      <c r="A801" s="30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6.5" customHeight="1" x14ac:dyDescent="0.2">
      <c r="A802" s="30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6.5" customHeight="1" x14ac:dyDescent="0.2">
      <c r="A803" s="30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6.5" customHeight="1" x14ac:dyDescent="0.2">
      <c r="A804" s="30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6.5" customHeight="1" x14ac:dyDescent="0.2">
      <c r="A805" s="30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6.5" customHeight="1" x14ac:dyDescent="0.2">
      <c r="A806" s="30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6.5" customHeight="1" x14ac:dyDescent="0.2">
      <c r="A807" s="30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6.5" customHeight="1" x14ac:dyDescent="0.2">
      <c r="A808" s="30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6.5" customHeight="1" x14ac:dyDescent="0.2">
      <c r="A809" s="30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6.5" customHeight="1" x14ac:dyDescent="0.2">
      <c r="A810" s="30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6.5" customHeight="1" x14ac:dyDescent="0.2">
      <c r="A811" s="30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6.5" customHeight="1" x14ac:dyDescent="0.2">
      <c r="A812" s="30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6.5" customHeight="1" x14ac:dyDescent="0.2">
      <c r="A813" s="30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6.5" customHeight="1" x14ac:dyDescent="0.2">
      <c r="A814" s="30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6.5" customHeight="1" x14ac:dyDescent="0.2">
      <c r="A815" s="30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6.5" customHeight="1" x14ac:dyDescent="0.2">
      <c r="A816" s="30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6.5" customHeight="1" x14ac:dyDescent="0.2">
      <c r="A817" s="30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6.5" customHeight="1" x14ac:dyDescent="0.2">
      <c r="A818" s="30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6.5" customHeight="1" x14ac:dyDescent="0.2">
      <c r="A819" s="30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6.5" customHeight="1" x14ac:dyDescent="0.2">
      <c r="A820" s="30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6.5" customHeight="1" x14ac:dyDescent="0.2">
      <c r="A821" s="30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6.5" customHeight="1" x14ac:dyDescent="0.2">
      <c r="A822" s="30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6.5" customHeight="1" x14ac:dyDescent="0.2">
      <c r="A823" s="30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6.5" customHeight="1" x14ac:dyDescent="0.2">
      <c r="A824" s="30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6.5" customHeight="1" x14ac:dyDescent="0.2">
      <c r="A825" s="30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6.5" customHeight="1" x14ac:dyDescent="0.2">
      <c r="A826" s="30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6.5" customHeight="1" x14ac:dyDescent="0.2">
      <c r="A827" s="30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6.5" customHeight="1" x14ac:dyDescent="0.2">
      <c r="A828" s="30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6.5" customHeight="1" x14ac:dyDescent="0.2">
      <c r="A829" s="30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6.5" customHeight="1" x14ac:dyDescent="0.2">
      <c r="A830" s="30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6.5" customHeight="1" x14ac:dyDescent="0.2">
      <c r="A831" s="30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6.5" customHeight="1" x14ac:dyDescent="0.2">
      <c r="A832" s="30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6.5" customHeight="1" x14ac:dyDescent="0.2">
      <c r="A833" s="30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6.5" customHeight="1" x14ac:dyDescent="0.2">
      <c r="A834" s="30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6.5" customHeight="1" x14ac:dyDescent="0.2">
      <c r="A835" s="30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6.5" customHeight="1" x14ac:dyDescent="0.2">
      <c r="A836" s="30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6.5" customHeight="1" x14ac:dyDescent="0.2">
      <c r="A837" s="30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6.5" customHeight="1" x14ac:dyDescent="0.2">
      <c r="A838" s="30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6.5" customHeight="1" x14ac:dyDescent="0.2">
      <c r="A839" s="30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6.5" customHeight="1" x14ac:dyDescent="0.2">
      <c r="A840" s="30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6.5" customHeight="1" x14ac:dyDescent="0.2">
      <c r="A841" s="30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6.5" customHeight="1" x14ac:dyDescent="0.2">
      <c r="A842" s="30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6.5" customHeight="1" x14ac:dyDescent="0.2">
      <c r="A843" s="30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6.5" customHeight="1" x14ac:dyDescent="0.2">
      <c r="A844" s="30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6.5" customHeight="1" x14ac:dyDescent="0.2">
      <c r="A845" s="30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6.5" customHeight="1" x14ac:dyDescent="0.2">
      <c r="A846" s="30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6.5" customHeight="1" x14ac:dyDescent="0.2">
      <c r="A847" s="30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6.5" customHeight="1" x14ac:dyDescent="0.2">
      <c r="A848" s="30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6.5" customHeight="1" x14ac:dyDescent="0.2">
      <c r="A849" s="30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6.5" customHeight="1" x14ac:dyDescent="0.2">
      <c r="A850" s="30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6.5" customHeight="1" x14ac:dyDescent="0.2">
      <c r="A851" s="30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6.5" customHeight="1" x14ac:dyDescent="0.2">
      <c r="A852" s="30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6.5" customHeight="1" x14ac:dyDescent="0.2">
      <c r="A853" s="30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6.5" customHeight="1" x14ac:dyDescent="0.2">
      <c r="A854" s="30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6.5" customHeight="1" x14ac:dyDescent="0.2">
      <c r="A855" s="30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6.5" customHeight="1" x14ac:dyDescent="0.2">
      <c r="A856" s="30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6.5" customHeight="1" x14ac:dyDescent="0.2">
      <c r="A857" s="30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6.5" customHeight="1" x14ac:dyDescent="0.2">
      <c r="A858" s="30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6.5" customHeight="1" x14ac:dyDescent="0.2">
      <c r="A859" s="30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6.5" customHeight="1" x14ac:dyDescent="0.2">
      <c r="A860" s="30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6.5" customHeight="1" x14ac:dyDescent="0.2">
      <c r="A861" s="30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6.5" customHeight="1" x14ac:dyDescent="0.2">
      <c r="A862" s="30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6.5" customHeight="1" x14ac:dyDescent="0.2">
      <c r="A863" s="30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6.5" customHeight="1" x14ac:dyDescent="0.2">
      <c r="A864" s="30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6.5" customHeight="1" x14ac:dyDescent="0.2">
      <c r="A865" s="30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6.5" customHeight="1" x14ac:dyDescent="0.2">
      <c r="A866" s="30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6.5" customHeight="1" x14ac:dyDescent="0.2">
      <c r="A867" s="30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6.5" customHeight="1" x14ac:dyDescent="0.2">
      <c r="A868" s="30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6.5" customHeight="1" x14ac:dyDescent="0.2">
      <c r="A869" s="30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6.5" customHeight="1" x14ac:dyDescent="0.2">
      <c r="A870" s="30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6.5" customHeight="1" x14ac:dyDescent="0.2">
      <c r="A871" s="30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6.5" customHeight="1" x14ac:dyDescent="0.2">
      <c r="A872" s="30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6.5" customHeight="1" x14ac:dyDescent="0.2">
      <c r="A873" s="30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6.5" customHeight="1" x14ac:dyDescent="0.2">
      <c r="A874" s="30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6.5" customHeight="1" x14ac:dyDescent="0.2">
      <c r="A875" s="30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6.5" customHeight="1" x14ac:dyDescent="0.2">
      <c r="A876" s="30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6.5" customHeight="1" x14ac:dyDescent="0.2">
      <c r="A877" s="30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6.5" customHeight="1" x14ac:dyDescent="0.2">
      <c r="A878" s="30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6.5" customHeight="1" x14ac:dyDescent="0.2">
      <c r="A879" s="30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6.5" customHeight="1" x14ac:dyDescent="0.2">
      <c r="A880" s="30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6.5" customHeight="1" x14ac:dyDescent="0.2">
      <c r="A881" s="30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6.5" customHeight="1" x14ac:dyDescent="0.2">
      <c r="A882" s="30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6.5" customHeight="1" x14ac:dyDescent="0.2">
      <c r="A883" s="30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6.5" customHeight="1" x14ac:dyDescent="0.2">
      <c r="A884" s="30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6.5" customHeight="1" x14ac:dyDescent="0.2">
      <c r="A885" s="30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6.5" customHeight="1" x14ac:dyDescent="0.2">
      <c r="A886" s="30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6.5" customHeight="1" x14ac:dyDescent="0.2">
      <c r="A887" s="30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6.5" customHeight="1" x14ac:dyDescent="0.2">
      <c r="A888" s="30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6.5" customHeight="1" x14ac:dyDescent="0.2">
      <c r="A889" s="30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6.5" customHeight="1" x14ac:dyDescent="0.2">
      <c r="A890" s="30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6.5" customHeight="1" x14ac:dyDescent="0.2">
      <c r="A891" s="30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6.5" customHeight="1" x14ac:dyDescent="0.2">
      <c r="A892" s="30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6.5" customHeight="1" x14ac:dyDescent="0.2">
      <c r="A893" s="30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6.5" customHeight="1" x14ac:dyDescent="0.2">
      <c r="A894" s="30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6.5" customHeight="1" x14ac:dyDescent="0.2">
      <c r="A895" s="30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6.5" customHeight="1" x14ac:dyDescent="0.2">
      <c r="A896" s="30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6.5" customHeight="1" x14ac:dyDescent="0.2">
      <c r="A897" s="30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6.5" customHeight="1" x14ac:dyDescent="0.2">
      <c r="A898" s="30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6.5" customHeight="1" x14ac:dyDescent="0.2">
      <c r="A899" s="30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6.5" customHeight="1" x14ac:dyDescent="0.2">
      <c r="A900" s="30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6.5" customHeight="1" x14ac:dyDescent="0.2">
      <c r="A901" s="30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6.5" customHeight="1" x14ac:dyDescent="0.2">
      <c r="A902" s="30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6.5" customHeight="1" x14ac:dyDescent="0.2">
      <c r="A903" s="30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6.5" customHeight="1" x14ac:dyDescent="0.2">
      <c r="A904" s="30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6.5" customHeight="1" x14ac:dyDescent="0.2">
      <c r="A905" s="30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6.5" customHeight="1" x14ac:dyDescent="0.2">
      <c r="A906" s="30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6.5" customHeight="1" x14ac:dyDescent="0.2">
      <c r="A907" s="30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6.5" customHeight="1" x14ac:dyDescent="0.2">
      <c r="A908" s="30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6.5" customHeight="1" x14ac:dyDescent="0.2">
      <c r="A909" s="30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6.5" customHeight="1" x14ac:dyDescent="0.2">
      <c r="A910" s="30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6.5" customHeight="1" x14ac:dyDescent="0.2">
      <c r="A911" s="30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6.5" customHeight="1" x14ac:dyDescent="0.2">
      <c r="A912" s="30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6.5" customHeight="1" x14ac:dyDescent="0.2">
      <c r="A913" s="30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6.5" customHeight="1" x14ac:dyDescent="0.2">
      <c r="A914" s="30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6.5" customHeight="1" x14ac:dyDescent="0.2">
      <c r="A915" s="30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6.5" customHeight="1" x14ac:dyDescent="0.2">
      <c r="A916" s="30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6.5" customHeight="1" x14ac:dyDescent="0.2">
      <c r="A917" s="30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6.5" customHeight="1" x14ac:dyDescent="0.2">
      <c r="A918" s="30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6.5" customHeight="1" x14ac:dyDescent="0.2">
      <c r="A919" s="30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6.5" customHeight="1" x14ac:dyDescent="0.2">
      <c r="A920" s="30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6.5" customHeight="1" x14ac:dyDescent="0.2">
      <c r="A921" s="30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6.5" customHeight="1" x14ac:dyDescent="0.2">
      <c r="A922" s="30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6.5" customHeight="1" x14ac:dyDescent="0.2">
      <c r="A923" s="30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6.5" customHeight="1" x14ac:dyDescent="0.2">
      <c r="A924" s="30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6.5" customHeight="1" x14ac:dyDescent="0.2">
      <c r="A925" s="30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6.5" customHeight="1" x14ac:dyDescent="0.2">
      <c r="A926" s="30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6.5" customHeight="1" x14ac:dyDescent="0.2">
      <c r="A927" s="30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6.5" customHeight="1" x14ac:dyDescent="0.2">
      <c r="A928" s="30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6.5" customHeight="1" x14ac:dyDescent="0.2">
      <c r="A929" s="30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6.5" customHeight="1" x14ac:dyDescent="0.2">
      <c r="A930" s="30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6.5" customHeight="1" x14ac:dyDescent="0.2">
      <c r="A931" s="30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6.5" customHeight="1" x14ac:dyDescent="0.2">
      <c r="A932" s="30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6.5" customHeight="1" x14ac:dyDescent="0.2">
      <c r="A933" s="30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6.5" customHeight="1" x14ac:dyDescent="0.2">
      <c r="A934" s="30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6.5" customHeight="1" x14ac:dyDescent="0.2">
      <c r="A935" s="30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6.5" customHeight="1" x14ac:dyDescent="0.2">
      <c r="A936" s="30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6.5" customHeight="1" x14ac:dyDescent="0.2">
      <c r="A937" s="30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6.5" customHeight="1" x14ac:dyDescent="0.2">
      <c r="A938" s="30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6.5" customHeight="1" x14ac:dyDescent="0.2">
      <c r="A939" s="30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6.5" customHeight="1" x14ac:dyDescent="0.2">
      <c r="A940" s="30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6.5" customHeight="1" x14ac:dyDescent="0.2">
      <c r="A941" s="30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6.5" customHeight="1" x14ac:dyDescent="0.2">
      <c r="A942" s="30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6.5" customHeight="1" x14ac:dyDescent="0.2">
      <c r="A943" s="30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6.5" customHeight="1" x14ac:dyDescent="0.2">
      <c r="A944" s="30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6.5" customHeight="1" x14ac:dyDescent="0.2">
      <c r="A945" s="30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6.5" customHeight="1" x14ac:dyDescent="0.2">
      <c r="A946" s="30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6.5" customHeight="1" x14ac:dyDescent="0.2">
      <c r="A947" s="30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6.5" customHeight="1" x14ac:dyDescent="0.2">
      <c r="A948" s="30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6.5" customHeight="1" x14ac:dyDescent="0.2">
      <c r="A949" s="30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6.5" customHeight="1" x14ac:dyDescent="0.2">
      <c r="A950" s="30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6.5" customHeight="1" x14ac:dyDescent="0.2">
      <c r="A951" s="30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6.5" customHeight="1" x14ac:dyDescent="0.2">
      <c r="A952" s="30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6.5" customHeight="1" x14ac:dyDescent="0.2">
      <c r="A953" s="30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6.5" customHeight="1" x14ac:dyDescent="0.2">
      <c r="A954" s="30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6.5" customHeight="1" x14ac:dyDescent="0.2">
      <c r="A955" s="30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6.5" customHeight="1" x14ac:dyDescent="0.2">
      <c r="A956" s="30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6.5" customHeight="1" x14ac:dyDescent="0.2">
      <c r="A957" s="30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6.5" customHeight="1" x14ac:dyDescent="0.2">
      <c r="A958" s="30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6.5" customHeight="1" x14ac:dyDescent="0.2">
      <c r="A959" s="30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6.5" customHeight="1" x14ac:dyDescent="0.2">
      <c r="A960" s="30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6.5" customHeight="1" x14ac:dyDescent="0.2">
      <c r="A961" s="30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6.5" customHeight="1" x14ac:dyDescent="0.2">
      <c r="A962" s="30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6.5" customHeight="1" x14ac:dyDescent="0.2">
      <c r="A963" s="30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6.5" customHeight="1" x14ac:dyDescent="0.2">
      <c r="A964" s="30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6.5" customHeight="1" x14ac:dyDescent="0.2">
      <c r="A965" s="30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6.5" customHeight="1" x14ac:dyDescent="0.2">
      <c r="A966" s="30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6.5" customHeight="1" x14ac:dyDescent="0.2">
      <c r="A967" s="30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6.5" customHeight="1" x14ac:dyDescent="0.2">
      <c r="A968" s="30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6.5" customHeight="1" x14ac:dyDescent="0.2">
      <c r="A969" s="30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6.5" customHeight="1" x14ac:dyDescent="0.2">
      <c r="A970" s="30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6.5" customHeight="1" x14ac:dyDescent="0.2">
      <c r="A971" s="30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6.5" customHeight="1" x14ac:dyDescent="0.2">
      <c r="A972" s="30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6.5" customHeight="1" x14ac:dyDescent="0.2">
      <c r="A973" s="30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6.5" customHeight="1" x14ac:dyDescent="0.2">
      <c r="A974" s="30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6.5" customHeight="1" x14ac:dyDescent="0.2">
      <c r="A975" s="30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6.5" customHeight="1" x14ac:dyDescent="0.2">
      <c r="A976" s="30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6.5" customHeight="1" x14ac:dyDescent="0.2">
      <c r="A977" s="30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6.5" customHeight="1" x14ac:dyDescent="0.2">
      <c r="A978" s="30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6.5" customHeight="1" x14ac:dyDescent="0.2">
      <c r="A979" s="30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6.5" customHeight="1" x14ac:dyDescent="0.2">
      <c r="A980" s="30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6.5" customHeight="1" x14ac:dyDescent="0.2">
      <c r="A981" s="30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6.5" customHeight="1" x14ac:dyDescent="0.2">
      <c r="A982" s="30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6.5" customHeight="1" x14ac:dyDescent="0.2">
      <c r="A983" s="30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6.5" customHeight="1" x14ac:dyDescent="0.2">
      <c r="A984" s="30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6.5" customHeight="1" x14ac:dyDescent="0.2">
      <c r="A985" s="30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6.5" customHeight="1" x14ac:dyDescent="0.2">
      <c r="A986" s="30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6.5" customHeight="1" x14ac:dyDescent="0.2">
      <c r="A987" s="30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6.5" customHeight="1" x14ac:dyDescent="0.2">
      <c r="A988" s="30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6.5" customHeight="1" x14ac:dyDescent="0.2">
      <c r="A989" s="30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6.5" customHeight="1" x14ac:dyDescent="0.2">
      <c r="A990" s="30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6.5" customHeight="1" x14ac:dyDescent="0.2">
      <c r="A991" s="30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6.5" customHeight="1" x14ac:dyDescent="0.2">
      <c r="A992" s="30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6.5" customHeight="1" x14ac:dyDescent="0.2">
      <c r="A993" s="30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6.5" customHeight="1" x14ac:dyDescent="0.2">
      <c r="A994" s="30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6.5" customHeight="1" x14ac:dyDescent="0.2">
      <c r="A995" s="30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6.5" customHeight="1" x14ac:dyDescent="0.2">
      <c r="A996" s="30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x14ac:dyDescent="0.2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x14ac:dyDescent="0.2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x14ac:dyDescent="0.2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x14ac:dyDescent="0.2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</sheetData>
  <mergeCells count="12">
    <mergeCell ref="A1:F1"/>
    <mergeCell ref="A2:C8"/>
    <mergeCell ref="E2:F2"/>
    <mergeCell ref="E3:F3"/>
    <mergeCell ref="E4:F4"/>
    <mergeCell ref="E5:F5"/>
    <mergeCell ref="E6:F6"/>
    <mergeCell ref="E7:F7"/>
    <mergeCell ref="E8:F8"/>
    <mergeCell ref="A24:D24"/>
    <mergeCell ref="E24:F24"/>
    <mergeCell ref="A25:F25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VAY NH</vt:lpstr>
      <vt:lpstr>TT THEO TIẾN ĐỘ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DEN</cp:lastModifiedBy>
  <dcterms:created xsi:type="dcterms:W3CDTF">2019-02-18T11:06:28Z</dcterms:created>
  <dcterms:modified xsi:type="dcterms:W3CDTF">2021-12-02T11:13:15Z</dcterms:modified>
</cp:coreProperties>
</file>